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7A2DC7F7-5C3A-4737-A24C-1B5019C4C672}" xr6:coauthVersionLast="47" xr6:coauthVersionMax="47" xr10:uidLastSave="{00000000-0000-0000-0000-000000000000}"/>
  <bookViews>
    <workbookView xWindow="5280" yWindow="450" windowWidth="21615" windowHeight="11385" xr2:uid="{00000000-000D-0000-FFFF-FFFF00000000}"/>
  </bookViews>
  <sheets>
    <sheet name="スケジュール" sheetId="1" r:id="rId1"/>
    <sheet name="Sheet1" sheetId="7" r:id="rId2"/>
    <sheet name="Sheet2" sheetId="6" state="hidden" r:id="rId3"/>
    <sheet name="申請書" sheetId="2" r:id="rId4"/>
    <sheet name="休日" sheetId="3" r:id="rId5"/>
    <sheet name="VESSEL" sheetId="5" state="hidden" r:id="rId6"/>
  </sheets>
  <externalReferences>
    <externalReference r:id="rId7"/>
    <externalReference r:id="rId8"/>
  </externalReferences>
  <definedNames>
    <definedName name="_xlnm._FilterDatabase" localSheetId="4"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4" i="1" l="1"/>
  <c r="H44" i="1"/>
  <c r="J43" i="1"/>
  <c r="H43" i="1"/>
  <c r="J42" i="1"/>
  <c r="H42" i="1"/>
  <c r="J41" i="1"/>
  <c r="H41" i="1"/>
  <c r="J40" i="1"/>
  <c r="H40" i="1"/>
  <c r="J39" i="1"/>
  <c r="H39" i="1"/>
  <c r="L19" i="1"/>
  <c r="H19" i="1" s="1"/>
  <c r="P19" i="1"/>
  <c r="P20" i="1"/>
  <c r="P18" i="1"/>
  <c r="L18" i="1"/>
  <c r="J18" i="1" s="1"/>
  <c r="P17" i="1"/>
  <c r="J17" i="1"/>
  <c r="H17" i="1"/>
  <c r="P16" i="1"/>
  <c r="J16" i="1"/>
  <c r="H16" i="1"/>
  <c r="P15" i="1"/>
  <c r="L15" i="1"/>
  <c r="J15" i="1" s="1"/>
  <c r="P14" i="1"/>
  <c r="L14" i="1"/>
  <c r="J14" i="1" s="1"/>
  <c r="H14" i="1"/>
  <c r="P13" i="1"/>
  <c r="L13" i="1"/>
  <c r="J13" i="1" s="1"/>
  <c r="P12" i="1"/>
  <c r="L12" i="1"/>
  <c r="H12" i="1" s="1"/>
  <c r="E14" i="7"/>
  <c r="D14" i="7"/>
  <c r="E13" i="7"/>
  <c r="D13" i="7"/>
  <c r="E12" i="7"/>
  <c r="D12" i="7"/>
  <c r="E11" i="7"/>
  <c r="D11" i="7"/>
  <c r="E10" i="7"/>
  <c r="D10" i="7"/>
  <c r="E8" i="7"/>
  <c r="D8" i="7"/>
  <c r="E7" i="7"/>
  <c r="D7" i="7"/>
  <c r="H45" i="1"/>
  <c r="J45" i="1"/>
  <c r="AH20" i="1"/>
  <c r="AD20" i="1"/>
  <c r="Z20" i="1" s="1"/>
  <c r="AD13" i="1"/>
  <c r="AD14" i="1"/>
  <c r="AD15" i="1"/>
  <c r="AD16" i="1"/>
  <c r="AD17" i="1"/>
  <c r="AD18" i="1"/>
  <c r="AD19" i="1"/>
  <c r="Z19" i="1" s="1"/>
  <c r="AD12" i="1"/>
  <c r="AH13" i="1"/>
  <c r="AH14" i="1"/>
  <c r="AH15" i="1"/>
  <c r="AH16" i="1"/>
  <c r="AH17" i="1"/>
  <c r="AH18" i="1"/>
  <c r="AH19" i="1"/>
  <c r="AH12" i="1"/>
  <c r="J19" i="1" l="1"/>
  <c r="H18" i="1"/>
  <c r="H15" i="1"/>
  <c r="H13" i="1"/>
  <c r="J12" i="1"/>
  <c r="AB20" i="1"/>
  <c r="AB19" i="1"/>
  <c r="L26" i="1" l="1"/>
  <c r="L27" i="1"/>
  <c r="H27" i="1" s="1"/>
  <c r="J27" i="1" l="1"/>
  <c r="AB18" i="1" l="1"/>
  <c r="Z17" i="1"/>
  <c r="AB16" i="1"/>
  <c r="AB15" i="1"/>
  <c r="AB14" i="1"/>
  <c r="AB13" i="1"/>
  <c r="AB12" i="1"/>
  <c r="AB17" i="1" l="1"/>
  <c r="Z14" i="1"/>
  <c r="Z13" i="1"/>
  <c r="Z16" i="1"/>
  <c r="Z12" i="1"/>
  <c r="Z15" i="1"/>
  <c r="Z18" i="1"/>
  <c r="J47" i="1" l="1"/>
  <c r="H47" i="1"/>
  <c r="L31" i="1" l="1"/>
  <c r="J31" i="1" s="1"/>
  <c r="L30" i="1"/>
  <c r="J30" i="1" s="1"/>
  <c r="H26" i="1"/>
  <c r="L28" i="1"/>
  <c r="H28" i="1" s="1"/>
  <c r="L29" i="1"/>
  <c r="J29" i="1" s="1"/>
  <c r="L33" i="1"/>
  <c r="H30" i="1" l="1"/>
  <c r="H31" i="1"/>
  <c r="H29" i="1"/>
  <c r="J26" i="1"/>
  <c r="J28" i="1"/>
  <c r="L32" i="1" l="1"/>
  <c r="J33" i="1" l="1"/>
  <c r="H32" i="1" l="1"/>
  <c r="J32" i="1"/>
  <c r="H33" i="1"/>
  <c r="J46" i="1"/>
  <c r="T17" i="2"/>
</calcChain>
</file>

<file path=xl/sharedStrings.xml><?xml version="1.0" encoding="utf-8"?>
<sst xmlns="http://schemas.openxmlformats.org/spreadsheetml/2006/main" count="237" uniqueCount="178">
  <si>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</si>
  <si>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</si>
  <si>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</si>
  <si>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</si>
  <si>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</si>
  <si>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</si>
  <si>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</si>
  <si>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</si>
  <si>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</si>
  <si>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</si>
  <si>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</si>
  <si>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</si>
  <si>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</si>
  <si>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</si>
  <si>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</si>
  <si>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</si>
  <si>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</si>
  <si>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</si>
  <si>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</si>
  <si>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</si>
  <si>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</si>
  <si>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</si>
  <si>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</si>
  <si>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</si>
  <si>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</si>
  <si>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</si>
  <si>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</si>
  <si>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</si>
  <si>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</si>
  <si>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</si>
  <si>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</si>
  <si>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</si>
  <si>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</si>
  <si>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</si>
  <si>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</si>
  <si>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</si>
  <si>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</si>
  <si>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</si>
  <si>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</si>
  <si>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</si>
  <si>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</si>
  <si>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</si>
  <si>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</si>
  <si>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</si>
  <si>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</si>
  <si>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</si>
  <si>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</si>
  <si>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</si>
  <si>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</si>
  <si>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</si>
  <si>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</si>
  <si>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</si>
  <si>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</si>
  <si>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</si>
  <si>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</si>
  <si>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</si>
  <si>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</si>
  <si>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</si>
  <si>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</si>
  <si>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</si>
  <si>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</si>
  <si>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</si>
  <si>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</si>
  <si>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</si>
  <si>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</si>
  <si>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</si>
  <si>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</si>
  <si>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</si>
  <si>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</si>
  <si>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</si>
  <si>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</si>
  <si>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</si>
  <si>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</si>
  <si>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</si>
  <si>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</si>
  <si>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</si>
  <si>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</si>
  <si>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</si>
  <si>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</si>
  <si>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</si>
  <si>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</si>
  <si>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</si>
  <si>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</si>
  <si>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</si>
  <si>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</si>
  <si>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</si>
  <si>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</si>
  <si>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</si>
  <si>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</si>
  <si>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</si>
  <si>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</si>
  <si>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</si>
  <si>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</si>
  <si>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</si>
  <si>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</si>
  <si>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</si>
  <si>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</si>
  <si>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</si>
  <si>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</si>
  <si>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</si>
  <si>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</si>
  <si>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</si>
  <si>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BANGKOK BRIDGE</t>
    <phoneticPr fontId="18"/>
  </si>
  <si>
    <t>SEASPAN KYOTO</t>
    <phoneticPr fontId="18"/>
  </si>
  <si>
    <t>WAN HAI 370</t>
  </si>
  <si>
    <t>WAN HAI 372</t>
  </si>
  <si>
    <t>JAKARTA EXPRESS</t>
    <phoneticPr fontId="18"/>
  </si>
  <si>
    <t>083S</t>
    <phoneticPr fontId="18"/>
  </si>
  <si>
    <t>186S</t>
    <phoneticPr fontId="18"/>
  </si>
  <si>
    <t>113S</t>
    <phoneticPr fontId="18"/>
  </si>
  <si>
    <t>080S</t>
    <phoneticPr fontId="18"/>
  </si>
  <si>
    <t>STAR SKIPPER</t>
    <phoneticPr fontId="18"/>
  </si>
  <si>
    <t>WAN HAI 368</t>
  </si>
  <si>
    <t>INTERASIA ELEVATE</t>
  </si>
  <si>
    <t>ISSUED ON 1.JULY 2024</t>
    <phoneticPr fontId="18"/>
  </si>
  <si>
    <t>084S</t>
    <phoneticPr fontId="18"/>
  </si>
  <si>
    <t>187S</t>
    <phoneticPr fontId="18"/>
  </si>
  <si>
    <t>2436W</t>
  </si>
  <si>
    <t>2437W</t>
  </si>
  <si>
    <t>S006</t>
  </si>
  <si>
    <t>S042</t>
  </si>
  <si>
    <t>114S</t>
    <phoneticPr fontId="18"/>
  </si>
  <si>
    <t>(NO SERVICE)</t>
    <phoneticPr fontId="18"/>
  </si>
  <si>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</si>
  <si>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</si>
  <si>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</si>
  <si>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</si>
  <si>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</si>
  <si>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</si>
  <si>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</si>
  <si>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</si>
  <si>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</si>
  <si>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</si>
  <si>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</si>
  <si>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</si>
  <si>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</si>
  <si>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</si>
  <si>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</si>
  <si>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</si>
  <si>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</si>
  <si>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</si>
  <si>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</si>
  <si>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</si>
  <si>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</si>
  <si>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</si>
  <si>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</si>
  <si>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2438W</t>
  </si>
  <si>
    <t>2439W</t>
  </si>
  <si>
    <t>S007</t>
  </si>
  <si>
    <t>S015</t>
  </si>
  <si>
    <t>081S</t>
    <phoneticPr fontId="18"/>
  </si>
  <si>
    <t>LONG BEACH EXPRESS</t>
    <phoneticPr fontId="18"/>
  </si>
  <si>
    <t>085S</t>
    <phoneticPr fontId="18"/>
  </si>
  <si>
    <t>2435W</t>
    <phoneticPr fontId="18"/>
  </si>
  <si>
    <t>2440W</t>
  </si>
  <si>
    <t>2441W</t>
  </si>
  <si>
    <t>2442W</t>
  </si>
  <si>
    <t>WAN HAI 372</t>
    <phoneticPr fontId="18"/>
  </si>
  <si>
    <t>S005</t>
    <phoneticPr fontId="18"/>
  </si>
  <si>
    <t>S043</t>
  </si>
  <si>
    <t>S008</t>
  </si>
  <si>
    <t>S007</t>
    <phoneticPr fontId="18"/>
  </si>
  <si>
    <t>WAN HAI 368</t>
    <phoneticPr fontId="18"/>
  </si>
  <si>
    <t>S016</t>
    <phoneticPr fontId="18"/>
  </si>
  <si>
    <t>188S</t>
    <phoneticPr fontId="18"/>
  </si>
  <si>
    <t>115S</t>
    <phoneticPr fontId="18"/>
  </si>
  <si>
    <t>YM IMAGE</t>
    <phoneticPr fontId="18"/>
  </si>
  <si>
    <t>YM INCEPTION</t>
    <phoneticPr fontId="18"/>
  </si>
  <si>
    <t>YM IMMENSE</t>
    <phoneticPr fontId="18"/>
  </si>
  <si>
    <t>YM IMPROVEMENT</t>
    <phoneticPr fontId="18"/>
  </si>
  <si>
    <t>195S</t>
    <phoneticPr fontId="18"/>
  </si>
  <si>
    <t>222S</t>
    <phoneticPr fontId="18"/>
  </si>
  <si>
    <t>383S</t>
    <phoneticPr fontId="18"/>
  </si>
  <si>
    <t>251S'</t>
    <phoneticPr fontId="18"/>
  </si>
  <si>
    <t>223S</t>
    <phoneticPr fontId="18"/>
  </si>
  <si>
    <t>196S</t>
    <phoneticPr fontId="18"/>
  </si>
  <si>
    <t>384S</t>
    <phoneticPr fontId="18"/>
  </si>
  <si>
    <t>252S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</si>
</sst>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6">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b/>
      <sz val="12"/>
      <color rgb="FFFFFFFF"/>
      <name val="Arial"/>
      <family val="2"/>
    </font>
    <font>
      <sz val="12"/>
      <color rgb="FF000000"/>
      <name val="Arial"/>
      <family val="2"/>
    </font>
    <font>
      <sz val="12"/>
      <name val="Arial"/>
      <family val="2"/>
    </font>
    <font>
      <sz val="12"/>
      <color rgb="FFFF0000"/>
      <name val="Arial"/>
      <family val="2"/>
    </font>
    <font>
      <sz val="12"/>
      <color theme="1" tint="4.9989318521683403E-2"/>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3">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38">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0" borderId="87" xfId="0" applyFont="1" applyBorder="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179" fontId="29" fillId="10" borderId="8" xfId="1" applyNumberFormat="1" applyFont="1" applyFill="1" applyBorder="1" applyProtection="1">
      <alignment vertical="center"/>
      <protection locked="0"/>
    </xf>
    <xf numFmtId="0" fontId="29" fillId="10" borderId="8" xfId="1" applyFont="1" applyFill="1" applyBorder="1" applyProtection="1">
      <alignment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40" fillId="4" borderId="0" xfId="1" applyFont="1" applyFill="1" applyProtection="1">
      <alignment vertical="center"/>
      <protection locked="0"/>
    </xf>
    <xf numFmtId="0" fontId="40" fillId="4" borderId="85" xfId="1" applyFont="1" applyFill="1" applyBorder="1" applyAlignment="1" applyProtection="1">
      <alignment horizontal="center" vertical="center"/>
      <protection locked="0"/>
    </xf>
    <xf numFmtId="0" fontId="41" fillId="10" borderId="85" xfId="1" applyFont="1" applyFill="1" applyBorder="1" applyProtection="1">
      <alignment vertical="center"/>
      <protection locked="0"/>
    </xf>
    <xf numFmtId="0" fontId="41" fillId="10" borderId="85" xfId="1" quotePrefix="1" applyFont="1" applyFill="1" applyBorder="1" applyAlignment="1" applyProtection="1">
      <alignment horizontal="center" vertical="center"/>
      <protection locked="0"/>
    </xf>
    <xf numFmtId="176" fontId="40" fillId="10" borderId="85" xfId="1" quotePrefix="1" applyNumberFormat="1" applyFont="1" applyFill="1" applyBorder="1" applyAlignment="1" applyProtection="1">
      <alignment horizontal="center" vertical="center"/>
      <protection locked="0"/>
    </xf>
    <xf numFmtId="177" fontId="41" fillId="10" borderId="85" xfId="1" quotePrefix="1" applyNumberFormat="1" applyFont="1" applyFill="1" applyBorder="1" applyAlignment="1">
      <alignment horizontal="center" vertical="center"/>
    </xf>
    <xf numFmtId="177" fontId="40" fillId="10" borderId="85" xfId="1" quotePrefix="1" applyNumberFormat="1" applyFont="1" applyFill="1" applyBorder="1" applyAlignment="1">
      <alignment horizontal="center" vertical="center"/>
    </xf>
    <xf numFmtId="0" fontId="41" fillId="0" borderId="85" xfId="1" applyFont="1" applyBorder="1" applyProtection="1">
      <alignment vertical="center"/>
      <protection locked="0"/>
    </xf>
    <xf numFmtId="0" fontId="41" fillId="0" borderId="85" xfId="1" quotePrefix="1" applyFont="1" applyBorder="1" applyAlignment="1" applyProtection="1">
      <alignment horizontal="center" vertical="center"/>
      <protection locked="0"/>
    </xf>
    <xf numFmtId="176" fontId="40" fillId="0" borderId="85" xfId="1" quotePrefix="1" applyNumberFormat="1" applyFont="1" applyBorder="1" applyAlignment="1" applyProtection="1">
      <alignment horizontal="center" vertical="center"/>
      <protection locked="0"/>
    </xf>
    <xf numFmtId="177" fontId="41" fillId="0" borderId="85" xfId="1" quotePrefix="1" applyNumberFormat="1" applyFont="1" applyBorder="1" applyAlignment="1">
      <alignment horizontal="center" vertical="center"/>
    </xf>
    <xf numFmtId="177" fontId="40" fillId="0" borderId="85" xfId="1" quotePrefix="1" applyNumberFormat="1" applyFont="1" applyBorder="1" applyAlignment="1">
      <alignment horizontal="center" vertical="center"/>
    </xf>
    <xf numFmtId="0" fontId="42" fillId="0" borderId="85" xfId="1" applyFont="1" applyBorder="1" applyProtection="1">
      <alignment vertical="center"/>
      <protection locked="0"/>
    </xf>
    <xf numFmtId="0" fontId="42" fillId="0" borderId="85" xfId="1" quotePrefix="1" applyFont="1" applyBorder="1" applyAlignment="1" applyProtection="1">
      <alignment horizontal="center" vertical="center"/>
      <protection locked="0"/>
    </xf>
    <xf numFmtId="0" fontId="43" fillId="10" borderId="85" xfId="1" applyFont="1" applyFill="1" applyBorder="1" applyProtection="1">
      <alignment vertical="center"/>
      <protection locked="0"/>
    </xf>
    <xf numFmtId="0" fontId="43" fillId="10" borderId="85" xfId="1" quotePrefix="1" applyFont="1" applyFill="1" applyBorder="1" applyAlignment="1" applyProtection="1">
      <alignment horizontal="center" vertical="center"/>
      <protection locked="0"/>
    </xf>
    <xf numFmtId="0" fontId="43" fillId="0" borderId="85" xfId="1" applyFont="1" applyBorder="1" applyProtection="1">
      <alignment vertical="center"/>
      <protection locked="0"/>
    </xf>
    <xf numFmtId="0" fontId="43" fillId="0" borderId="85" xfId="1" quotePrefix="1" applyFont="1" applyBorder="1" applyAlignment="1" applyProtection="1">
      <alignment horizontal="center" vertical="center"/>
      <protection locked="0"/>
    </xf>
    <xf numFmtId="0" fontId="35" fillId="0" borderId="0" xfId="1" applyFont="1">
      <alignment vertical="center"/>
    </xf>
    <xf numFmtId="0" fontId="44" fillId="0" borderId="0" xfId="1" applyFont="1">
      <alignment vertical="center"/>
    </xf>
    <xf numFmtId="176" fontId="8" fillId="4" borderId="0" xfId="1" quotePrefix="1" applyNumberFormat="1" applyFont="1" applyFill="1" applyAlignment="1" applyProtection="1">
      <alignment horizontal="center" vertical="center"/>
      <protection locked="0"/>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8" fillId="4" borderId="8" xfId="1" quotePrefix="1" applyNumberFormat="1" applyFont="1" applyFill="1" applyBorder="1" applyAlignment="1" applyProtection="1">
      <alignment horizontal="center" vertical="center"/>
      <protection locked="0"/>
    </xf>
    <xf numFmtId="176" fontId="8" fillId="4" borderId="3" xfId="1" quotePrefix="1" applyNumberFormat="1" applyFont="1" applyFill="1" applyBorder="1" applyAlignment="1" applyProtection="1">
      <alignment horizontal="center" vertical="center"/>
      <protection locked="0"/>
    </xf>
    <xf numFmtId="176" fontId="29" fillId="4" borderId="8" xfId="1" quotePrefix="1" applyNumberFormat="1" applyFont="1" applyFill="1" applyBorder="1" applyAlignment="1" applyProtection="1">
      <alignment horizontal="center" vertical="center"/>
      <protection locked="0"/>
    </xf>
    <xf numFmtId="176" fontId="29" fillId="4" borderId="3" xfId="1" quotePrefix="1" applyNumberFormat="1" applyFont="1" applyFill="1" applyBorder="1" applyAlignment="1" applyProtection="1">
      <alignment horizontal="center" vertical="center"/>
      <protection locked="0"/>
    </xf>
    <xf numFmtId="176" fontId="45"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0" fontId="29" fillId="10" borderId="86"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176" fontId="8" fillId="10" borderId="89" xfId="1" quotePrefix="1" applyNumberFormat="1" applyFont="1" applyFill="1" applyBorder="1" applyAlignment="1" applyProtection="1">
      <alignment horizontal="center" vertical="center"/>
      <protection locked="0"/>
    </xf>
    <xf numFmtId="176" fontId="8" fillId="10" borderId="90" xfId="1" quotePrefix="1" applyNumberFormat="1" applyFont="1" applyFill="1" applyBorder="1" applyAlignment="1" applyProtection="1">
      <alignment horizontal="center" vertical="center"/>
      <protection locked="0"/>
    </xf>
    <xf numFmtId="176" fontId="29" fillId="10" borderId="89" xfId="1" applyNumberFormat="1" applyFont="1" applyFill="1" applyBorder="1" applyAlignment="1" applyProtection="1">
      <alignment horizontal="center" vertical="center"/>
      <protection locked="0"/>
    </xf>
    <xf numFmtId="176" fontId="29" fillId="10" borderId="90" xfId="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45" fillId="4" borderId="0" xfId="1" quotePrefix="1" applyNumberFormat="1" applyFont="1" applyFill="1" applyAlignment="1">
      <alignment horizontal="center" vertical="center"/>
    </xf>
    <xf numFmtId="176" fontId="8" fillId="10" borderId="8" xfId="1" quotePrefix="1" applyNumberFormat="1" applyFont="1" applyFill="1" applyBorder="1" applyAlignment="1" applyProtection="1">
      <alignment horizontal="center" vertical="center"/>
      <protection locked="0"/>
    </xf>
    <xf numFmtId="176" fontId="8" fillId="10" borderId="3" xfId="1" quotePrefix="1" applyNumberFormat="1" applyFont="1" applyFill="1" applyBorder="1" applyAlignment="1" applyProtection="1">
      <alignment horizontal="center" vertical="center"/>
      <protection locked="0"/>
    </xf>
    <xf numFmtId="177" fontId="8" fillId="10" borderId="89" xfId="1" quotePrefix="1" applyNumberFormat="1" applyFont="1" applyFill="1" applyBorder="1" applyAlignment="1">
      <alignment horizontal="center" vertical="center"/>
    </xf>
    <xf numFmtId="177" fontId="8" fillId="10" borderId="90" xfId="1" quotePrefix="1" applyNumberFormat="1" applyFont="1" applyFill="1" applyBorder="1" applyAlignment="1">
      <alignment horizontal="center" vertical="center"/>
    </xf>
    <xf numFmtId="0" fontId="8" fillId="10" borderId="86" xfId="1" quotePrefix="1" applyFont="1" applyFill="1" applyBorder="1" applyAlignment="1" applyProtection="1">
      <alignment horizontal="center" vertical="center"/>
      <protection locked="0"/>
    </xf>
    <xf numFmtId="0" fontId="8" fillId="10" borderId="88" xfId="1" quotePrefix="1" applyFont="1" applyFill="1" applyBorder="1" applyAlignment="1" applyProtection="1">
      <alignment horizontal="center" vertical="center"/>
      <protection locked="0"/>
    </xf>
    <xf numFmtId="0" fontId="8" fillId="4" borderId="86" xfId="1" quotePrefix="1" applyFont="1" applyFill="1" applyBorder="1" applyAlignment="1" applyProtection="1">
      <alignment horizontal="center" vertical="center"/>
      <protection locked="0"/>
    </xf>
    <xf numFmtId="0" fontId="8" fillId="4" borderId="88" xfId="1" quotePrefix="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0" fontId="45" fillId="4" borderId="0" xfId="1" applyFont="1" applyFill="1" applyAlignment="1" applyProtection="1">
      <alignment horizontal="left" vertical="center"/>
      <protection locked="0"/>
    </xf>
    <xf numFmtId="0" fontId="45"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0" fontId="8" fillId="4" borderId="86" xfId="1" applyFont="1" applyFill="1" applyBorder="1" applyAlignment="1" applyProtection="1">
      <alignment horizontal="center" vertical="center"/>
      <protection locked="0"/>
    </xf>
    <xf numFmtId="0" fontId="8" fillId="4" borderId="25" xfId="1" applyFont="1" applyFill="1" applyBorder="1" applyAlignment="1" applyProtection="1">
      <alignment horizontal="center" vertical="center"/>
      <protection locked="0"/>
    </xf>
    <xf numFmtId="176" fontId="8" fillId="4" borderId="91" xfId="1" quotePrefix="1" applyNumberFormat="1" applyFont="1" applyFill="1" applyBorder="1" applyAlignment="1" applyProtection="1">
      <alignment horizontal="center" vertical="center"/>
      <protection locked="0"/>
    </xf>
    <xf numFmtId="176" fontId="8" fillId="4" borderId="92"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4" borderId="86"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0" fontId="33" fillId="0" borderId="3" xfId="0" applyFont="1" applyBorder="1">
      <alignment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7" fontId="8" fillId="10" borderId="8" xfId="1" quotePrefix="1" applyNumberFormat="1" applyFont="1" applyFill="1" applyBorder="1" applyAlignment="1">
      <alignment horizontal="center" vertical="center"/>
    </xf>
    <xf numFmtId="177" fontId="8" fillId="10" borderId="3" xfId="1" quotePrefix="1" applyNumberFormat="1" applyFont="1" applyFill="1" applyBorder="1" applyAlignment="1">
      <alignment horizontal="center" vertical="center"/>
    </xf>
    <xf numFmtId="177" fontId="8" fillId="0" borderId="8" xfId="1" quotePrefix="1" applyNumberFormat="1" applyFont="1" applyBorder="1" applyAlignment="1">
      <alignment horizontal="center" vertical="center"/>
    </xf>
    <xf numFmtId="0" fontId="29" fillId="10" borderId="8" xfId="1" applyFont="1" applyFill="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8" fillId="0" borderId="8" xfId="1" quotePrefix="1" applyNumberFormat="1" applyFont="1" applyBorder="1" applyAlignment="1" applyProtection="1">
      <alignment horizontal="center" vertical="center"/>
      <protection locked="0"/>
    </xf>
    <xf numFmtId="177" fontId="8" fillId="4" borderId="91" xfId="1" quotePrefix="1" applyNumberFormat="1" applyFont="1" applyFill="1" applyBorder="1" applyAlignment="1">
      <alignment horizontal="center" vertical="center"/>
    </xf>
    <xf numFmtId="177" fontId="8" fillId="4" borderId="92" xfId="1" quotePrefix="1" applyNumberFormat="1" applyFont="1" applyFill="1" applyBorder="1" applyAlignment="1">
      <alignment horizontal="center" vertical="center"/>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6" fontId="29" fillId="4" borderId="91" xfId="1" quotePrefix="1" applyNumberFormat="1" applyFont="1" applyFill="1" applyBorder="1" applyAlignment="1" applyProtection="1">
      <alignment horizontal="center" vertical="center"/>
      <protection locked="0"/>
    </xf>
    <xf numFmtId="176" fontId="29" fillId="4" borderId="92" xfId="1" quotePrefix="1" applyNumberFormat="1" applyFont="1" applyFill="1" applyBorder="1" applyAlignment="1" applyProtection="1">
      <alignment horizontal="center" vertical="center"/>
      <protection locked="0"/>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39" fillId="3" borderId="0" xfId="5" applyFont="1" applyFill="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19" zoomScaleNormal="100" zoomScaleSheetLayoutView="110" workbookViewId="0">
      <selection activeCell="K35" sqref="K35"/>
    </sheetView>
  </sheetViews>
  <sheetFormatPr defaultRowHeight="14.25"/>
  <cols>
    <col min="1" max="1" width="3.125" style="63" customWidth="1"/>
    <col min="2" max="38" width="4.5" style="63" customWidth="1"/>
    <col min="39" max="16384" width="9" style="63"/>
  </cols>
  <sheetData>
    <row r="1" spans="1:38" ht="14.25" customHeight="1">
      <c r="A1" s="61"/>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2"/>
      <c r="AG1" s="167" t="s">
        <v>83</v>
      </c>
      <c r="AH1" s="167"/>
      <c r="AI1" s="167"/>
      <c r="AJ1" s="167"/>
      <c r="AK1" s="167"/>
      <c r="AL1" s="167"/>
    </row>
    <row r="2" spans="1:38" ht="14.25" customHeight="1">
      <c r="A2" s="61"/>
      <c r="B2" s="6"/>
      <c r="C2" s="6"/>
      <c r="D2" s="6"/>
      <c r="E2" s="6"/>
      <c r="F2" s="6"/>
      <c r="G2" s="6"/>
      <c r="H2" s="6"/>
      <c r="I2" s="6"/>
      <c r="J2" s="6"/>
      <c r="K2" s="6"/>
      <c r="L2" s="6"/>
      <c r="M2" s="169" t="s">
        <v>0</v>
      </c>
      <c r="N2" s="169"/>
      <c r="O2" s="175" t="s">
        <v>85</v>
      </c>
      <c r="P2" s="176"/>
      <c r="Q2" s="176"/>
      <c r="R2" s="176"/>
      <c r="S2" s="61"/>
      <c r="T2" s="61"/>
      <c r="U2" s="61"/>
      <c r="V2" s="169" t="s">
        <v>1</v>
      </c>
      <c r="W2" s="169"/>
      <c r="X2" s="33" t="s">
        <v>88</v>
      </c>
      <c r="Y2" s="64"/>
      <c r="Z2" s="64"/>
      <c r="AA2" s="3"/>
      <c r="AB2" s="3"/>
      <c r="AC2" s="3"/>
      <c r="AD2" s="3"/>
      <c r="AE2" s="3"/>
      <c r="AF2" s="4"/>
      <c r="AG2" s="167"/>
      <c r="AH2" s="167"/>
      <c r="AI2" s="167"/>
      <c r="AJ2" s="167"/>
      <c r="AK2" s="167"/>
      <c r="AL2" s="167"/>
    </row>
    <row r="3" spans="1:38" ht="14.25" customHeight="1">
      <c r="A3" s="61"/>
      <c r="B3" s="6"/>
      <c r="C3" s="6"/>
      <c r="D3" s="6"/>
      <c r="E3" s="6"/>
      <c r="F3" s="6"/>
      <c r="G3" s="6"/>
      <c r="H3" s="6"/>
      <c r="I3" s="6"/>
      <c r="J3" s="6"/>
      <c r="K3" s="6"/>
      <c r="L3" s="6"/>
      <c r="M3" s="169"/>
      <c r="N3" s="169"/>
      <c r="O3" s="33"/>
      <c r="P3" s="34"/>
      <c r="Q3" s="34"/>
      <c r="R3" s="34"/>
      <c r="S3" s="61"/>
      <c r="T3" s="61"/>
      <c r="U3" s="61"/>
      <c r="V3" s="169"/>
      <c r="W3" s="169"/>
      <c r="X3" s="33"/>
      <c r="Y3" s="65"/>
      <c r="Z3" s="65"/>
      <c r="AA3" s="3"/>
      <c r="AB3" s="3"/>
      <c r="AC3" s="3"/>
      <c r="AD3" s="3"/>
      <c r="AE3" s="3"/>
      <c r="AF3" s="4"/>
      <c r="AG3" s="167"/>
      <c r="AH3" s="167"/>
      <c r="AI3" s="167"/>
      <c r="AJ3" s="167"/>
      <c r="AK3" s="167"/>
      <c r="AL3" s="167"/>
    </row>
    <row r="4" spans="1:38" ht="14.25" customHeight="1">
      <c r="A4" s="61"/>
      <c r="B4" s="6"/>
      <c r="C4" s="6"/>
      <c r="D4" s="6"/>
      <c r="E4" s="6"/>
      <c r="F4" s="6"/>
      <c r="G4" s="6"/>
      <c r="H4" s="6"/>
      <c r="I4" s="6"/>
      <c r="J4" s="6"/>
      <c r="K4" s="6"/>
      <c r="L4" s="6"/>
      <c r="M4" s="6"/>
      <c r="N4" s="3"/>
      <c r="O4" s="3"/>
      <c r="P4" s="3"/>
      <c r="Q4" s="3"/>
      <c r="R4" s="3"/>
      <c r="S4" s="61"/>
      <c r="T4" s="61"/>
      <c r="U4" s="61"/>
      <c r="V4" s="169"/>
      <c r="W4" s="169"/>
      <c r="X4" s="33"/>
      <c r="Y4" s="65"/>
      <c r="Z4" s="65"/>
      <c r="AA4" s="3"/>
      <c r="AB4" s="3"/>
      <c r="AC4" s="65"/>
      <c r="AD4" s="65"/>
      <c r="AE4" s="65"/>
      <c r="AF4" s="3"/>
      <c r="AG4" s="3"/>
      <c r="AH4" s="3"/>
      <c r="AI4" s="6"/>
      <c r="AJ4" s="6"/>
      <c r="AK4" s="6"/>
      <c r="AL4" s="6"/>
    </row>
    <row r="5" spans="1:38" ht="14.25" customHeight="1" thickBo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7"/>
      <c r="AE5" s="68"/>
      <c r="AF5" s="69"/>
      <c r="AG5" s="168" t="s">
        <v>114</v>
      </c>
      <c r="AH5" s="168"/>
      <c r="AI5" s="168"/>
      <c r="AJ5" s="168"/>
      <c r="AK5" s="168"/>
      <c r="AL5" s="168"/>
    </row>
    <row r="6" spans="1:38" ht="6.75" customHeight="1" thickTop="1">
      <c r="A6" s="6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0"/>
      <c r="AG6" s="5"/>
      <c r="AH6" s="5"/>
      <c r="AI6" s="6"/>
      <c r="AJ6" s="6"/>
      <c r="AK6" s="6"/>
      <c r="AL6" s="6"/>
    </row>
    <row r="7" spans="1:38" ht="14.25" customHeight="1">
      <c r="A7" s="6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61"/>
      <c r="B8" s="179" t="s">
        <v>2</v>
      </c>
      <c r="C8" s="179"/>
      <c r="D8" s="179"/>
      <c r="E8" s="179"/>
      <c r="F8" s="71" t="s">
        <v>123</v>
      </c>
      <c r="G8" s="6"/>
      <c r="H8" s="6"/>
      <c r="I8" s="6"/>
      <c r="J8" s="6"/>
      <c r="K8" s="6"/>
      <c r="L8" s="6"/>
      <c r="M8" s="6"/>
      <c r="N8" s="6"/>
      <c r="O8" s="6"/>
      <c r="P8" s="6"/>
      <c r="Q8" s="6"/>
      <c r="R8" s="6"/>
      <c r="S8" s="6"/>
      <c r="T8" s="179" t="s">
        <v>13</v>
      </c>
      <c r="U8" s="179"/>
      <c r="V8" s="179"/>
      <c r="W8" s="179"/>
      <c r="X8" s="6"/>
      <c r="Y8" s="6"/>
      <c r="Z8" s="6"/>
      <c r="AA8" s="6"/>
      <c r="AB8" s="6"/>
      <c r="AC8" s="6"/>
      <c r="AD8" s="6"/>
      <c r="AE8" s="6"/>
      <c r="AF8" s="6"/>
      <c r="AG8" s="6"/>
      <c r="AH8" s="6"/>
      <c r="AI8" s="6"/>
      <c r="AJ8" s="6"/>
      <c r="AK8" s="6"/>
      <c r="AL8" s="6"/>
    </row>
    <row r="9" spans="1:38" ht="14.25" customHeight="1">
      <c r="A9" s="61"/>
      <c r="B9" s="179"/>
      <c r="C9" s="179"/>
      <c r="D9" s="179"/>
      <c r="E9" s="179"/>
      <c r="F9" s="71" t="s">
        <v>124</v>
      </c>
      <c r="G9" s="6"/>
      <c r="H9" s="6"/>
      <c r="I9" s="6"/>
      <c r="J9" s="6"/>
      <c r="K9" s="6"/>
      <c r="L9" s="6"/>
      <c r="M9" s="6"/>
      <c r="N9" s="6"/>
      <c r="O9" s="6"/>
      <c r="P9" s="6"/>
      <c r="Q9" s="6"/>
      <c r="R9" s="6"/>
      <c r="S9" s="6"/>
      <c r="T9" s="179"/>
      <c r="U9" s="179"/>
      <c r="V9" s="179"/>
      <c r="W9" s="179"/>
      <c r="X9" s="6"/>
      <c r="Y9" s="6"/>
      <c r="Z9" s="6"/>
      <c r="AA9" s="6"/>
      <c r="AB9" s="6"/>
      <c r="AC9" s="6"/>
      <c r="AD9" s="6"/>
      <c r="AE9" s="6"/>
      <c r="AF9" s="6"/>
      <c r="AG9" s="6"/>
      <c r="AH9" s="6"/>
      <c r="AI9" s="6"/>
      <c r="AJ9" s="6"/>
      <c r="AK9" s="6"/>
      <c r="AL9" s="6"/>
    </row>
    <row r="10" spans="1:38" ht="14.25" customHeight="1">
      <c r="A10" s="61"/>
      <c r="B10" s="6"/>
      <c r="C10" s="6"/>
      <c r="D10" s="6"/>
      <c r="E10" s="6"/>
      <c r="F10" s="71"/>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61"/>
      <c r="B11" s="180" t="s">
        <v>100</v>
      </c>
      <c r="C11" s="181"/>
      <c r="D11" s="181"/>
      <c r="E11" s="182"/>
      <c r="F11" s="160" t="s">
        <v>5</v>
      </c>
      <c r="G11" s="160"/>
      <c r="H11" s="160" t="s">
        <v>97</v>
      </c>
      <c r="I11" s="160"/>
      <c r="J11" s="160" t="s">
        <v>7</v>
      </c>
      <c r="K11" s="160"/>
      <c r="L11" s="160" t="s">
        <v>8</v>
      </c>
      <c r="M11" s="160"/>
      <c r="N11" s="160" t="s">
        <v>9</v>
      </c>
      <c r="O11" s="160"/>
      <c r="P11" s="160" t="s">
        <v>10</v>
      </c>
      <c r="Q11" s="160"/>
      <c r="R11" s="7"/>
      <c r="S11" s="8"/>
      <c r="T11" s="170" t="s">
        <v>4</v>
      </c>
      <c r="U11" s="170"/>
      <c r="V11" s="170"/>
      <c r="W11" s="170"/>
      <c r="X11" s="170" t="s">
        <v>5</v>
      </c>
      <c r="Y11" s="170"/>
      <c r="Z11" s="170" t="s">
        <v>6</v>
      </c>
      <c r="AA11" s="170"/>
      <c r="AB11" s="171" t="s">
        <v>7</v>
      </c>
      <c r="AC11" s="172"/>
      <c r="AD11" s="171" t="s">
        <v>8</v>
      </c>
      <c r="AE11" s="172"/>
      <c r="AF11" s="171" t="s">
        <v>86</v>
      </c>
      <c r="AG11" s="172"/>
      <c r="AH11" s="170" t="s">
        <v>16</v>
      </c>
      <c r="AI11" s="170"/>
      <c r="AJ11" s="6"/>
      <c r="AK11" s="6"/>
      <c r="AL11" s="6"/>
    </row>
    <row r="12" spans="1:38" ht="14.25" customHeight="1">
      <c r="A12" s="72"/>
      <c r="B12" s="56" t="s">
        <v>157</v>
      </c>
      <c r="C12" s="49"/>
      <c r="D12" s="49"/>
      <c r="E12" s="50"/>
      <c r="F12" s="161" t="s">
        <v>158</v>
      </c>
      <c r="G12" s="162"/>
      <c r="H12" s="147">
        <f>IFERROR(WORKDAY(L12,-4,休日!$A$2:$A$149),"")</f>
        <v>45517</v>
      </c>
      <c r="I12" s="148"/>
      <c r="J12" s="147">
        <f>IFERROR(WORKDAY(L12,-1,休日!$A$2:$A$149),"")</f>
        <v>45520</v>
      </c>
      <c r="K12" s="148"/>
      <c r="L12" s="147">
        <f>IFERROR(WORKDAY(N12,-5, 休日!$A$2:$A$149),"")</f>
        <v>45523</v>
      </c>
      <c r="M12" s="148"/>
      <c r="N12" s="147">
        <v>45528</v>
      </c>
      <c r="O12" s="148"/>
      <c r="P12" s="137">
        <f t="shared" ref="P12:P18" si="0">IF(N12="","",N12+5)</f>
        <v>45533</v>
      </c>
      <c r="Q12" s="138"/>
      <c r="R12" s="9"/>
      <c r="S12" s="8"/>
      <c r="T12" s="139" t="s">
        <v>111</v>
      </c>
      <c r="U12" s="140"/>
      <c r="V12" s="140"/>
      <c r="W12" s="141"/>
      <c r="X12" s="156" t="s">
        <v>153</v>
      </c>
      <c r="Y12" s="157"/>
      <c r="Z12" s="142">
        <f>IFERROR(WORKDAY(AD12,-5,[1]休日!$A$2:$A$149),"")</f>
        <v>45525</v>
      </c>
      <c r="AA12" s="143"/>
      <c r="AB12" s="142">
        <f>IFERROR(WORKDAY(AD12,-1,[1]休日!$A$2:$A$149),"")</f>
        <v>45531</v>
      </c>
      <c r="AC12" s="143"/>
      <c r="AD12" s="152">
        <f>IFERROR(WORKDAY(AF12,-3,[1]休日!$A$2:$A$149),"")</f>
        <v>45532</v>
      </c>
      <c r="AE12" s="153"/>
      <c r="AF12" s="154">
        <v>45535</v>
      </c>
      <c r="AG12" s="155"/>
      <c r="AH12" s="144">
        <f>IF(AF12="","",AF12+3)</f>
        <v>45538</v>
      </c>
      <c r="AI12" s="145"/>
      <c r="AJ12" s="6"/>
      <c r="AK12" s="6"/>
      <c r="AL12" s="6"/>
    </row>
    <row r="13" spans="1:38" ht="14.25" customHeight="1">
      <c r="A13" s="72"/>
      <c r="B13" s="51" t="s">
        <v>113</v>
      </c>
      <c r="C13" s="47"/>
      <c r="D13" s="47"/>
      <c r="E13" s="48"/>
      <c r="F13" s="177" t="s">
        <v>120</v>
      </c>
      <c r="G13" s="178"/>
      <c r="H13" s="135">
        <f>IFERROR(WORKDAY(L13,-4,休日!$A$2:$A$149),"")</f>
        <v>45524</v>
      </c>
      <c r="I13" s="136"/>
      <c r="J13" s="135">
        <f>IFERROR(WORKDAY(L13,-1,休日!$A$2:$A$149),"")</f>
        <v>45527</v>
      </c>
      <c r="K13" s="136"/>
      <c r="L13" s="135">
        <f>IFERROR(WORKDAY(N13,-5,休日!$A$2:$A$149),"")</f>
        <v>45530</v>
      </c>
      <c r="M13" s="136"/>
      <c r="N13" s="135">
        <v>45535</v>
      </c>
      <c r="O13" s="136"/>
      <c r="P13" s="135">
        <f t="shared" si="0"/>
        <v>45540</v>
      </c>
      <c r="Q13" s="136"/>
      <c r="R13" s="9"/>
      <c r="S13" s="8"/>
      <c r="T13" s="183" t="s">
        <v>111</v>
      </c>
      <c r="U13" s="184"/>
      <c r="V13" s="184"/>
      <c r="W13" s="185"/>
      <c r="X13" s="158" t="s">
        <v>117</v>
      </c>
      <c r="Y13" s="159"/>
      <c r="Z13" s="173">
        <f>IFERROR(WORKDAY(AD13,-5,[1]休日!$A$2:$A$149),"")</f>
        <v>45532</v>
      </c>
      <c r="AA13" s="174"/>
      <c r="AB13" s="207">
        <f>IFERROR(WORKDAY(AD13,-1,[1]休日!$A$2:$A$149),"")</f>
        <v>45538</v>
      </c>
      <c r="AC13" s="208"/>
      <c r="AD13" s="132">
        <f>IFERROR(WORKDAY(AF13,-3,[1]休日!$A$2:$A$149),"")</f>
        <v>45539</v>
      </c>
      <c r="AE13" s="133"/>
      <c r="AF13" s="199">
        <v>45542</v>
      </c>
      <c r="AG13" s="200"/>
      <c r="AH13" s="207">
        <f t="shared" ref="AH13:AH19" si="1">IF(AF13="","",AF13+3)</f>
        <v>45545</v>
      </c>
      <c r="AI13" s="208"/>
      <c r="AJ13" s="6"/>
      <c r="AK13" s="6"/>
      <c r="AL13" s="61"/>
    </row>
    <row r="14" spans="1:38" ht="14.25" customHeight="1">
      <c r="A14" s="72"/>
      <c r="B14" s="55" t="s">
        <v>104</v>
      </c>
      <c r="C14" s="49"/>
      <c r="D14" s="49"/>
      <c r="E14" s="50"/>
      <c r="F14" s="161" t="s">
        <v>148</v>
      </c>
      <c r="G14" s="162"/>
      <c r="H14" s="147">
        <f>IFERROR(WORKDAY(L14,-4,休日!$A$2:$A$149),"")</f>
        <v>45531</v>
      </c>
      <c r="I14" s="148"/>
      <c r="J14" s="147">
        <f>IFERROR(WORKDAY(L14,-1,休日!$A$2:$A$149),"")</f>
        <v>45534</v>
      </c>
      <c r="K14" s="148"/>
      <c r="L14" s="147">
        <f>IFERROR(WORKDAY(N14,-5, 休日!$A$2:$A$149),"")</f>
        <v>45537</v>
      </c>
      <c r="M14" s="148"/>
      <c r="N14" s="147">
        <v>45542</v>
      </c>
      <c r="O14" s="148"/>
      <c r="P14" s="137">
        <f t="shared" si="0"/>
        <v>45547</v>
      </c>
      <c r="Q14" s="138"/>
      <c r="R14" s="9"/>
      <c r="S14" s="8"/>
      <c r="T14" s="139" t="s">
        <v>111</v>
      </c>
      <c r="U14" s="140"/>
      <c r="V14" s="140"/>
      <c r="W14" s="141"/>
      <c r="X14" s="156" t="s">
        <v>118</v>
      </c>
      <c r="Y14" s="157"/>
      <c r="Z14" s="142">
        <f>IFERROR(WORKDAY(AD14,-5,[1]休日!$A$2:$A$149),"")</f>
        <v>45539</v>
      </c>
      <c r="AA14" s="143"/>
      <c r="AB14" s="142">
        <f>IFERROR(WORKDAY(AD14,-1,[1]休日!$A$2:$A$149),"")</f>
        <v>45545</v>
      </c>
      <c r="AC14" s="143"/>
      <c r="AD14" s="152">
        <f>IFERROR(WORKDAY(AF14,-3,[1]休日!$A$2:$A$149),"")</f>
        <v>45546</v>
      </c>
      <c r="AE14" s="153"/>
      <c r="AF14" s="154">
        <v>45549</v>
      </c>
      <c r="AG14" s="155"/>
      <c r="AH14" s="144">
        <f t="shared" si="1"/>
        <v>45552</v>
      </c>
      <c r="AI14" s="145"/>
      <c r="AJ14" s="6"/>
      <c r="AK14" s="6"/>
      <c r="AL14" s="61"/>
    </row>
    <row r="15" spans="1:38" ht="14.25" customHeight="1">
      <c r="A15" s="72"/>
      <c r="B15" s="51" t="s">
        <v>112</v>
      </c>
      <c r="C15" s="47"/>
      <c r="D15" s="47"/>
      <c r="E15" s="48"/>
      <c r="F15" s="177" t="s">
        <v>149</v>
      </c>
      <c r="G15" s="178"/>
      <c r="H15" s="135">
        <f>IFERROR(WORKDAY(L15,-4,休日!$A$2:$A$149),"")</f>
        <v>45538</v>
      </c>
      <c r="I15" s="136"/>
      <c r="J15" s="135">
        <f>IFERROR(WORKDAY(L15,-1,休日!$A$2:$A$149),"")</f>
        <v>45541</v>
      </c>
      <c r="K15" s="136"/>
      <c r="L15" s="135">
        <f>IFERROR(WORKDAY(N15,-5,休日!$A$2:$A$149),"")</f>
        <v>45544</v>
      </c>
      <c r="M15" s="136"/>
      <c r="N15" s="135">
        <v>45549</v>
      </c>
      <c r="O15" s="136"/>
      <c r="P15" s="135">
        <f t="shared" si="0"/>
        <v>45554</v>
      </c>
      <c r="Q15" s="136"/>
      <c r="R15" s="9"/>
      <c r="S15" s="8"/>
      <c r="T15" s="183" t="s">
        <v>111</v>
      </c>
      <c r="U15" s="184"/>
      <c r="V15" s="184"/>
      <c r="W15" s="185"/>
      <c r="X15" s="158" t="s">
        <v>146</v>
      </c>
      <c r="Y15" s="159"/>
      <c r="Z15" s="173">
        <f>IFERROR(WORKDAY(AD15,-5,[1]休日!$A$2:$A$149),"")</f>
        <v>45545</v>
      </c>
      <c r="AA15" s="174"/>
      <c r="AB15" s="207">
        <f>IFERROR(WORKDAY(AD15,-1,[1]休日!$A$2:$A$149),"")</f>
        <v>45552</v>
      </c>
      <c r="AC15" s="208"/>
      <c r="AD15" s="132">
        <f>IFERROR(WORKDAY(AF15,-3,[1]休日!$A$2:$A$149),"")</f>
        <v>45553</v>
      </c>
      <c r="AE15" s="133"/>
      <c r="AF15" s="199">
        <v>45556</v>
      </c>
      <c r="AG15" s="200"/>
      <c r="AH15" s="207">
        <f t="shared" si="1"/>
        <v>45559</v>
      </c>
      <c r="AI15" s="208"/>
      <c r="AJ15" s="6"/>
      <c r="AK15" s="6"/>
      <c r="AL15" s="61"/>
    </row>
    <row r="16" spans="1:38" ht="14.25" customHeight="1">
      <c r="A16" s="61"/>
      <c r="B16" s="55" t="s">
        <v>105</v>
      </c>
      <c r="C16" s="49"/>
      <c r="D16" s="49"/>
      <c r="E16" s="50"/>
      <c r="F16" s="161" t="s">
        <v>119</v>
      </c>
      <c r="G16" s="162"/>
      <c r="H16" s="147">
        <f>IFERROR(WORKDAY(L16,-4,休日!$A$2:$A$149),"")</f>
        <v>45545</v>
      </c>
      <c r="I16" s="148"/>
      <c r="J16" s="147">
        <f>IFERROR(WORKDAY(L16,-1,休日!$A$2:$A$149),"")</f>
        <v>45548</v>
      </c>
      <c r="K16" s="148"/>
      <c r="L16" s="147">
        <v>45552</v>
      </c>
      <c r="M16" s="148"/>
      <c r="N16" s="147">
        <v>45556</v>
      </c>
      <c r="O16" s="148"/>
      <c r="P16" s="137">
        <f t="shared" si="0"/>
        <v>45561</v>
      </c>
      <c r="Q16" s="138"/>
      <c r="R16" s="6"/>
      <c r="S16" s="6"/>
      <c r="T16" s="139" t="s">
        <v>111</v>
      </c>
      <c r="U16" s="140"/>
      <c r="V16" s="140"/>
      <c r="W16" s="141"/>
      <c r="X16" s="156" t="s">
        <v>147</v>
      </c>
      <c r="Y16" s="157"/>
      <c r="Z16" s="152">
        <f>IFERROR(WORKDAY(AD16,-5,[1]休日!$A$2:$A$149),"")</f>
        <v>45552</v>
      </c>
      <c r="AA16" s="153"/>
      <c r="AB16" s="128">
        <f>IFERROR(WORKDAY(AD16,-1,[1]休日!$A$2:$A$149),"")</f>
        <v>45559</v>
      </c>
      <c r="AC16" s="129"/>
      <c r="AD16" s="128">
        <f>IFERROR(WORKDAY(AF16,-3,[1]休日!$A$2:$A$149),"")</f>
        <v>45560</v>
      </c>
      <c r="AE16" s="129"/>
      <c r="AF16" s="154">
        <v>45563</v>
      </c>
      <c r="AG16" s="155"/>
      <c r="AH16" s="128">
        <f t="shared" si="1"/>
        <v>45566</v>
      </c>
      <c r="AI16" s="129"/>
      <c r="AJ16" s="6"/>
      <c r="AK16" s="6"/>
      <c r="AL16" s="6"/>
    </row>
    <row r="17" spans="1:44" ht="14.25" customHeight="1">
      <c r="A17" s="61"/>
      <c r="B17" s="51" t="s">
        <v>113</v>
      </c>
      <c r="C17" s="47"/>
      <c r="D17" s="47"/>
      <c r="E17" s="48"/>
      <c r="F17" s="177" t="s">
        <v>159</v>
      </c>
      <c r="G17" s="178"/>
      <c r="H17" s="135">
        <f>IFERROR(WORKDAY(L17,-4,休日!$A$2:$A$149),"")</f>
        <v>45552</v>
      </c>
      <c r="I17" s="136"/>
      <c r="J17" s="135">
        <f>IFERROR(WORKDAY(L17,-1,休日!$A$2:$A$149),"")</f>
        <v>45555</v>
      </c>
      <c r="K17" s="136"/>
      <c r="L17" s="135">
        <v>45559</v>
      </c>
      <c r="M17" s="136"/>
      <c r="N17" s="135">
        <v>45563</v>
      </c>
      <c r="O17" s="136"/>
      <c r="P17" s="135">
        <f t="shared" si="0"/>
        <v>45568</v>
      </c>
      <c r="Q17" s="136"/>
      <c r="R17" s="6"/>
      <c r="S17" s="6"/>
      <c r="T17" s="183" t="s">
        <v>111</v>
      </c>
      <c r="U17" s="184"/>
      <c r="V17" s="184"/>
      <c r="W17" s="185"/>
      <c r="X17" s="158" t="s">
        <v>154</v>
      </c>
      <c r="Y17" s="159"/>
      <c r="Z17" s="130">
        <f>IFERROR(WORKDAY(AD17,-5,[1]休日!$A$2:$A$149),"")</f>
        <v>45560</v>
      </c>
      <c r="AA17" s="131"/>
      <c r="AB17" s="132">
        <f>IFERROR(WORKDAY(AD17,-1,[1]休日!$A$2:$A$149),"")</f>
        <v>45566</v>
      </c>
      <c r="AC17" s="133"/>
      <c r="AD17" s="132">
        <f>IFERROR(WORKDAY(AF17,-3,[1]休日!$A$2:$A$149),"")</f>
        <v>45567</v>
      </c>
      <c r="AE17" s="133"/>
      <c r="AF17" s="199">
        <v>45570</v>
      </c>
      <c r="AG17" s="200"/>
      <c r="AH17" s="132">
        <f t="shared" si="1"/>
        <v>45573</v>
      </c>
      <c r="AI17" s="133"/>
      <c r="AJ17" s="6"/>
      <c r="AK17" s="6"/>
      <c r="AL17" s="6"/>
    </row>
    <row r="18" spans="1:44" ht="14.25" customHeight="1">
      <c r="A18" s="61"/>
      <c r="B18" s="55" t="s">
        <v>104</v>
      </c>
      <c r="C18" s="49"/>
      <c r="D18" s="49"/>
      <c r="E18" s="50"/>
      <c r="F18" s="161" t="s">
        <v>160</v>
      </c>
      <c r="G18" s="162"/>
      <c r="H18" s="147">
        <f>IFERROR(WORKDAY(L18,-4,休日!$A$2:$A$149),"")</f>
        <v>45559</v>
      </c>
      <c r="I18" s="148"/>
      <c r="J18" s="147">
        <f>IFERROR(WORKDAY(L18,-1,休日!$A$2:$A$149),"")</f>
        <v>45562</v>
      </c>
      <c r="K18" s="148"/>
      <c r="L18" s="147">
        <f>IFERROR(WORKDAY(N18,-5, 休日!$A$2:$A$149),"")</f>
        <v>45565</v>
      </c>
      <c r="M18" s="148"/>
      <c r="N18" s="147">
        <v>45570</v>
      </c>
      <c r="O18" s="148"/>
      <c r="P18" s="137">
        <f t="shared" si="0"/>
        <v>45575</v>
      </c>
      <c r="Q18" s="138"/>
      <c r="R18" s="35"/>
      <c r="S18" s="6"/>
      <c r="T18" s="139" t="s">
        <v>111</v>
      </c>
      <c r="U18" s="140"/>
      <c r="V18" s="140"/>
      <c r="W18" s="141"/>
      <c r="X18" s="156" t="s">
        <v>155</v>
      </c>
      <c r="Y18" s="157"/>
      <c r="Z18" s="142">
        <f>IFERROR(WORKDAY(AD18,-5,[1]休日!$A$2:$A$149),"")</f>
        <v>45567</v>
      </c>
      <c r="AA18" s="143"/>
      <c r="AB18" s="142">
        <f>IFERROR(WORKDAY(AD18,-1,[1]休日!$A$2:$A$149),"")</f>
        <v>45573</v>
      </c>
      <c r="AC18" s="143"/>
      <c r="AD18" s="142">
        <f>IFERROR(WORKDAY(AF18,-3,[1]休日!$A$2:$A$149),"")</f>
        <v>45574</v>
      </c>
      <c r="AE18" s="143"/>
      <c r="AF18" s="154">
        <v>45577</v>
      </c>
      <c r="AG18" s="155"/>
      <c r="AH18" s="144">
        <f t="shared" si="1"/>
        <v>45580</v>
      </c>
      <c r="AI18" s="145"/>
      <c r="AJ18" s="6"/>
      <c r="AK18" s="6"/>
      <c r="AL18" s="6"/>
    </row>
    <row r="19" spans="1:44" ht="14.25" customHeight="1">
      <c r="A19" s="73"/>
      <c r="B19" s="51" t="s">
        <v>162</v>
      </c>
      <c r="C19" s="47"/>
      <c r="D19" s="47"/>
      <c r="E19" s="48"/>
      <c r="F19" s="177" t="s">
        <v>163</v>
      </c>
      <c r="G19" s="178"/>
      <c r="H19" s="135">
        <f>IFERROR(WORKDAY(L19,-4,休日!$A$2:$A$149),"")</f>
        <v>45566</v>
      </c>
      <c r="I19" s="136"/>
      <c r="J19" s="135">
        <f>IFERROR(WORKDAY(L19,-1,休日!$A$2:$A$149),"")</f>
        <v>45569</v>
      </c>
      <c r="K19" s="136"/>
      <c r="L19" s="135">
        <f>IFERROR(WORKDAY(N19,-5, 休日!$A$2:$A$149),"")</f>
        <v>45572</v>
      </c>
      <c r="M19" s="136"/>
      <c r="N19" s="135">
        <v>45577</v>
      </c>
      <c r="O19" s="136"/>
      <c r="P19" s="135">
        <f t="shared" ref="P19:P20" si="2">IF(N19="","",N19+5)</f>
        <v>45582</v>
      </c>
      <c r="Q19" s="136"/>
      <c r="R19" s="35"/>
      <c r="S19" s="6"/>
      <c r="T19" s="163" t="s">
        <v>111</v>
      </c>
      <c r="U19" s="163"/>
      <c r="V19" s="163"/>
      <c r="W19" s="163"/>
      <c r="X19" s="164" t="s">
        <v>156</v>
      </c>
      <c r="Y19" s="164"/>
      <c r="Z19" s="134">
        <f>IFERROR(WORKDAY(AD19,-5,[1]休日!$A$2:$A$149),"")</f>
        <v>45552</v>
      </c>
      <c r="AA19" s="134"/>
      <c r="AB19" s="134">
        <f>IFERROR(WORKDAY(AD19,-1,[1]休日!$A$2:$A$149),"")</f>
        <v>45559</v>
      </c>
      <c r="AC19" s="134"/>
      <c r="AD19" s="134">
        <f>IFERROR(WORKDAY(AF19,-3,[1]休日!$A$2:$A$149),"")</f>
        <v>45560</v>
      </c>
      <c r="AE19" s="134"/>
      <c r="AF19" s="151">
        <v>45563</v>
      </c>
      <c r="AG19" s="151"/>
      <c r="AH19" s="134">
        <f t="shared" si="1"/>
        <v>45566</v>
      </c>
      <c r="AI19" s="134"/>
      <c r="AJ19" s="54"/>
      <c r="AK19" s="54"/>
      <c r="AL19" s="54"/>
      <c r="AM19" s="39"/>
      <c r="AN19" s="39"/>
      <c r="AO19" s="39"/>
      <c r="AP19" s="39"/>
      <c r="AQ19" s="39"/>
      <c r="AR19" s="39"/>
    </row>
    <row r="20" spans="1:44" ht="14.25" customHeight="1">
      <c r="A20" s="61"/>
      <c r="B20" s="55" t="s">
        <v>157</v>
      </c>
      <c r="C20" s="49"/>
      <c r="D20" s="49"/>
      <c r="E20" s="50"/>
      <c r="F20" s="161" t="s">
        <v>161</v>
      </c>
      <c r="G20" s="162"/>
      <c r="H20" s="147">
        <v>45573</v>
      </c>
      <c r="I20" s="148"/>
      <c r="J20" s="147">
        <v>45576</v>
      </c>
      <c r="K20" s="148"/>
      <c r="L20" s="147">
        <v>45580</v>
      </c>
      <c r="M20" s="148"/>
      <c r="N20" s="147">
        <v>45584</v>
      </c>
      <c r="O20" s="148"/>
      <c r="P20" s="137">
        <f t="shared" si="2"/>
        <v>45589</v>
      </c>
      <c r="Q20" s="138"/>
      <c r="R20" s="9"/>
      <c r="S20" s="8"/>
      <c r="T20" s="165"/>
      <c r="U20" s="165"/>
      <c r="V20" s="165"/>
      <c r="W20" s="165"/>
      <c r="X20" s="166"/>
      <c r="Y20" s="166"/>
      <c r="Z20" s="127" t="str">
        <f>IFERROR(WORKDAY(AD20,-5,[1]休日!$A$2:$A$149),"")</f>
        <v/>
      </c>
      <c r="AA20" s="127"/>
      <c r="AB20" s="127" t="str">
        <f>IFERROR(WORKDAY(AD20,-1,[1]休日!$A$2:$A$149),"")</f>
        <v/>
      </c>
      <c r="AC20" s="127"/>
      <c r="AD20" s="127" t="str">
        <f>IFERROR(WORKDAY(AF20,-3,[1]休日!$A$2:$A$149),"")</f>
        <v/>
      </c>
      <c r="AE20" s="127"/>
      <c r="AF20" s="210"/>
      <c r="AG20" s="210"/>
      <c r="AH20" s="209" t="str">
        <f t="shared" ref="AH20" si="3">IF(AF20="","",AF20+3)</f>
        <v/>
      </c>
      <c r="AI20" s="209"/>
      <c r="AJ20" s="74"/>
      <c r="AK20" s="74"/>
      <c r="AL20" s="74"/>
    </row>
    <row r="21" spans="1:44" ht="14.25" customHeight="1">
      <c r="A21" s="61"/>
      <c r="B21" s="75"/>
      <c r="C21" s="8"/>
      <c r="D21" s="8"/>
      <c r="E21" s="8"/>
      <c r="F21" s="40"/>
      <c r="G21" s="41"/>
      <c r="H21" s="44"/>
      <c r="I21" s="44"/>
      <c r="J21" s="44"/>
      <c r="K21" s="44"/>
      <c r="L21" s="45"/>
      <c r="M21" s="45"/>
      <c r="N21" s="42"/>
      <c r="O21" s="42"/>
      <c r="P21" s="43"/>
      <c r="Q21" s="43"/>
      <c r="R21" s="9"/>
      <c r="S21" s="8"/>
      <c r="T21" s="57"/>
      <c r="U21" s="57"/>
      <c r="V21" s="57"/>
      <c r="W21" s="57"/>
      <c r="X21" s="58"/>
      <c r="Y21" s="58"/>
      <c r="Z21" s="39"/>
      <c r="AA21" s="39"/>
      <c r="AB21" s="39"/>
      <c r="AC21" s="39"/>
      <c r="AD21" s="39"/>
      <c r="AE21" s="39"/>
      <c r="AF21" s="59"/>
      <c r="AG21" s="59"/>
      <c r="AH21" s="60"/>
      <c r="AI21" s="60"/>
      <c r="AJ21" s="74"/>
      <c r="AK21" s="74"/>
      <c r="AL21" s="74"/>
    </row>
    <row r="22" spans="1:44" ht="14.25" customHeight="1">
      <c r="A22" s="61"/>
      <c r="B22" s="179" t="s">
        <v>11</v>
      </c>
      <c r="C22" s="179"/>
      <c r="D22" s="179"/>
      <c r="E22" s="179"/>
      <c r="F22" s="6"/>
      <c r="G22" s="6"/>
      <c r="H22" s="146"/>
      <c r="I22" s="146"/>
      <c r="J22" s="146"/>
      <c r="K22" s="146"/>
      <c r="L22" s="146"/>
      <c r="M22" s="146"/>
      <c r="N22" s="6"/>
      <c r="O22" s="6"/>
      <c r="P22" s="6"/>
      <c r="Q22" s="6"/>
      <c r="R22" s="9"/>
      <c r="S22" s="8"/>
      <c r="T22" s="76" t="s">
        <v>125</v>
      </c>
      <c r="U22" s="76"/>
      <c r="V22" s="6"/>
      <c r="W22" s="6"/>
      <c r="X22" s="6"/>
      <c r="Y22" s="6"/>
      <c r="Z22" s="6"/>
      <c r="AA22" s="6"/>
      <c r="AB22" s="6"/>
      <c r="AC22" s="74"/>
      <c r="AD22" s="74"/>
      <c r="AE22" s="74"/>
      <c r="AF22" s="74"/>
      <c r="AG22" s="74"/>
      <c r="AH22" s="74"/>
      <c r="AI22" s="74"/>
      <c r="AJ22" s="74"/>
      <c r="AK22" s="74"/>
      <c r="AL22" s="74"/>
    </row>
    <row r="23" spans="1:44" ht="17.25" customHeight="1">
      <c r="A23" s="61"/>
      <c r="B23" s="179"/>
      <c r="C23" s="179"/>
      <c r="D23" s="179"/>
      <c r="E23" s="179"/>
      <c r="F23" s="6"/>
      <c r="G23" s="6"/>
      <c r="H23" s="6"/>
      <c r="I23" s="6"/>
      <c r="J23" s="6"/>
      <c r="K23" s="6"/>
      <c r="L23" s="6"/>
      <c r="M23" s="6"/>
      <c r="N23" s="6"/>
      <c r="O23" s="6"/>
      <c r="P23" s="6"/>
      <c r="Q23" s="6"/>
      <c r="R23" s="6"/>
      <c r="S23" s="6"/>
      <c r="T23" s="77" t="s">
        <v>126</v>
      </c>
      <c r="U23" s="77"/>
      <c r="V23" s="6"/>
      <c r="W23" s="6"/>
      <c r="X23" s="6"/>
      <c r="Y23" s="6"/>
      <c r="Z23" s="6"/>
      <c r="AA23" s="6"/>
      <c r="AB23" s="6"/>
      <c r="AL23" s="74"/>
    </row>
    <row r="24" spans="1:44" ht="14.25" customHeight="1">
      <c r="A24" s="61"/>
      <c r="B24" s="6"/>
      <c r="C24" s="6"/>
      <c r="D24" s="6"/>
      <c r="E24" s="6"/>
      <c r="F24" s="6"/>
      <c r="G24" s="6"/>
      <c r="H24" s="6"/>
      <c r="I24" s="6"/>
      <c r="J24" s="6"/>
      <c r="K24" s="6"/>
      <c r="L24" s="6"/>
      <c r="M24" s="6"/>
      <c r="N24" s="6"/>
      <c r="O24" s="6"/>
      <c r="P24" s="6"/>
      <c r="Q24" s="6"/>
      <c r="R24" s="6"/>
      <c r="S24" s="6"/>
      <c r="T24" s="77" t="s">
        <v>127</v>
      </c>
      <c r="U24" s="77"/>
      <c r="V24" s="6"/>
      <c r="W24" s="6"/>
      <c r="X24" s="6"/>
      <c r="Y24" s="6"/>
      <c r="Z24" s="6"/>
      <c r="AA24" s="6"/>
      <c r="AB24" s="6"/>
      <c r="AC24" s="6"/>
      <c r="AD24" s="6"/>
      <c r="AE24" s="6"/>
      <c r="AF24" s="6"/>
      <c r="AG24" s="6"/>
      <c r="AH24" s="6"/>
      <c r="AI24" s="7"/>
    </row>
    <row r="25" spans="1:44" ht="14.25" customHeight="1">
      <c r="A25" s="61"/>
      <c r="B25" s="160" t="s">
        <v>4</v>
      </c>
      <c r="C25" s="160"/>
      <c r="D25" s="160"/>
      <c r="E25" s="160"/>
      <c r="F25" s="160" t="s">
        <v>5</v>
      </c>
      <c r="G25" s="160"/>
      <c r="H25" s="160" t="s">
        <v>6</v>
      </c>
      <c r="I25" s="160"/>
      <c r="J25" s="160" t="s">
        <v>7</v>
      </c>
      <c r="K25" s="160"/>
      <c r="L25" s="160" t="s">
        <v>8</v>
      </c>
      <c r="M25" s="160"/>
      <c r="N25" s="160" t="s">
        <v>9</v>
      </c>
      <c r="O25" s="160"/>
      <c r="P25" s="160" t="s">
        <v>12</v>
      </c>
      <c r="Q25" s="160"/>
      <c r="R25" s="6"/>
      <c r="S25" s="6"/>
      <c r="T25" s="77" t="s">
        <v>128</v>
      </c>
      <c r="U25" s="77"/>
      <c r="V25" s="6"/>
      <c r="W25" s="6"/>
      <c r="X25" s="6"/>
      <c r="Y25" s="6"/>
      <c r="Z25" s="6"/>
      <c r="AA25" s="6"/>
      <c r="AB25" s="6"/>
      <c r="AC25" s="6"/>
      <c r="AD25" s="6"/>
      <c r="AE25" s="6"/>
      <c r="AF25" s="6"/>
      <c r="AG25" s="6"/>
      <c r="AH25" s="6"/>
      <c r="AI25" s="9"/>
    </row>
    <row r="26" spans="1:44" ht="14.25" customHeight="1">
      <c r="A26" s="61"/>
      <c r="B26" s="195" t="s">
        <v>166</v>
      </c>
      <c r="C26" s="196"/>
      <c r="D26" s="196"/>
      <c r="E26" s="197"/>
      <c r="F26" s="177" t="s">
        <v>170</v>
      </c>
      <c r="G26" s="178"/>
      <c r="H26" s="135">
        <f>IFERROR(WORKDAY(L26,-4,休日!$A$2:$A$149),"")</f>
        <v>45517</v>
      </c>
      <c r="I26" s="136"/>
      <c r="J26" s="149">
        <f>IFERROR(WORKDAY(L26,-2,休日!$A$2:$A$149),"")</f>
        <v>45519</v>
      </c>
      <c r="K26" s="150"/>
      <c r="L26" s="149">
        <f>IFERROR(WORKDAY(N26,-4,休日!$A$2:$A$149),"")</f>
        <v>45523</v>
      </c>
      <c r="M26" s="150"/>
      <c r="N26" s="149">
        <v>45527</v>
      </c>
      <c r="O26" s="150"/>
      <c r="P26" s="135">
        <v>45532</v>
      </c>
      <c r="Q26" s="136"/>
      <c r="R26" s="6"/>
      <c r="S26" s="6"/>
      <c r="T26" s="77" t="s">
        <v>129</v>
      </c>
      <c r="U26" s="77"/>
      <c r="V26" s="6"/>
      <c r="W26" s="6"/>
      <c r="X26" s="6"/>
      <c r="Y26" s="6"/>
      <c r="Z26" s="6"/>
      <c r="AA26" s="6"/>
      <c r="AB26" s="6"/>
      <c r="AC26" s="6"/>
      <c r="AD26" s="6"/>
      <c r="AE26" s="6"/>
      <c r="AF26" s="6"/>
      <c r="AG26" s="6"/>
      <c r="AH26" s="6"/>
      <c r="AI26" s="10"/>
      <c r="AJ26" s="61"/>
      <c r="AK26" s="61"/>
    </row>
    <row r="27" spans="1:44" ht="14.25" customHeight="1">
      <c r="A27" s="61"/>
      <c r="B27" s="204" t="s">
        <v>167</v>
      </c>
      <c r="C27" s="205"/>
      <c r="D27" s="205"/>
      <c r="E27" s="206"/>
      <c r="F27" s="161" t="s">
        <v>171</v>
      </c>
      <c r="G27" s="162"/>
      <c r="H27" s="128">
        <f>IFERROR(WORKDAY(L27,-4,休日!$A$2:$A$149),"")</f>
        <v>45524</v>
      </c>
      <c r="I27" s="129"/>
      <c r="J27" s="187">
        <f>IFERROR(WORKDAY(L27,-2,休日!$A$2:$A$149),"")</f>
        <v>45526</v>
      </c>
      <c r="K27" s="188"/>
      <c r="L27" s="187">
        <f>IFERROR(WORKDAY(N27,-4,休日!$A$2:$A$149),"")</f>
        <v>45530</v>
      </c>
      <c r="M27" s="188"/>
      <c r="N27" s="187">
        <v>45534</v>
      </c>
      <c r="O27" s="188"/>
      <c r="P27" s="128">
        <v>45539</v>
      </c>
      <c r="Q27" s="129"/>
      <c r="R27" s="6"/>
      <c r="S27" s="6"/>
      <c r="T27" s="77" t="s">
        <v>130</v>
      </c>
      <c r="U27" s="77"/>
      <c r="V27" s="6"/>
      <c r="W27" s="6"/>
      <c r="X27" s="6"/>
      <c r="Y27" s="6"/>
      <c r="Z27" s="6"/>
      <c r="AA27" s="6"/>
      <c r="AB27" s="6"/>
      <c r="AC27" s="6"/>
      <c r="AD27" s="6"/>
      <c r="AE27" s="6"/>
      <c r="AF27" s="6"/>
      <c r="AG27" s="6"/>
      <c r="AH27" s="6"/>
      <c r="AI27" s="9"/>
      <c r="AJ27" s="61"/>
      <c r="AK27" s="61"/>
      <c r="AL27" s="61"/>
    </row>
    <row r="28" spans="1:44" ht="14.25" customHeight="1">
      <c r="A28" s="61"/>
      <c r="B28" s="195" t="s">
        <v>168</v>
      </c>
      <c r="C28" s="196"/>
      <c r="D28" s="196"/>
      <c r="E28" s="197"/>
      <c r="F28" s="177" t="s">
        <v>172</v>
      </c>
      <c r="G28" s="178"/>
      <c r="H28" s="135">
        <f>IFERROR(WORKDAY(L28,-4,休日!$A$2:$A$149),"")</f>
        <v>45531</v>
      </c>
      <c r="I28" s="136"/>
      <c r="J28" s="149">
        <f>IFERROR(WORKDAY(L28,-2,休日!$A$2:$A$149),"")</f>
        <v>45533</v>
      </c>
      <c r="K28" s="150"/>
      <c r="L28" s="149">
        <f>IFERROR(WORKDAY(N28,-4,休日!$A$2:$A$149),"")</f>
        <v>45537</v>
      </c>
      <c r="M28" s="150"/>
      <c r="N28" s="149">
        <v>45541</v>
      </c>
      <c r="O28" s="150"/>
      <c r="P28" s="135">
        <v>45546</v>
      </c>
      <c r="Q28" s="136"/>
      <c r="R28" s="6"/>
      <c r="S28" s="8"/>
      <c r="T28" s="77" t="s">
        <v>131</v>
      </c>
      <c r="U28" s="77"/>
      <c r="V28" s="6"/>
      <c r="W28" s="6"/>
      <c r="X28" s="6"/>
      <c r="Y28" s="6"/>
      <c r="Z28" s="6"/>
      <c r="AA28" s="6"/>
      <c r="AB28" s="6"/>
      <c r="AC28" s="6"/>
      <c r="AD28" s="6"/>
      <c r="AE28" s="6"/>
      <c r="AF28" s="6"/>
      <c r="AG28" s="6"/>
      <c r="AH28" s="6"/>
      <c r="AI28" s="10"/>
      <c r="AJ28" s="61"/>
      <c r="AK28" s="61"/>
      <c r="AL28" s="61"/>
    </row>
    <row r="29" spans="1:44" ht="14.25" customHeight="1">
      <c r="A29" s="72"/>
      <c r="B29" s="204" t="s">
        <v>169</v>
      </c>
      <c r="C29" s="205"/>
      <c r="D29" s="205"/>
      <c r="E29" s="206"/>
      <c r="F29" s="161" t="s">
        <v>173</v>
      </c>
      <c r="G29" s="162"/>
      <c r="H29" s="128">
        <f>IFERROR(WORKDAY(L29,-4,休日!$A$2:$A$149),"")</f>
        <v>45538</v>
      </c>
      <c r="I29" s="129"/>
      <c r="J29" s="187">
        <f>IFERROR(WORKDAY(L29,-2,休日!$A$2:$A$149),"")</f>
        <v>45540</v>
      </c>
      <c r="K29" s="188"/>
      <c r="L29" s="187">
        <f>IFERROR(WORKDAY(N29,-4,休日!$A$2:$A$149),"")</f>
        <v>45544</v>
      </c>
      <c r="M29" s="188"/>
      <c r="N29" s="187">
        <v>45548</v>
      </c>
      <c r="O29" s="188"/>
      <c r="P29" s="128">
        <v>45553</v>
      </c>
      <c r="Q29" s="129"/>
      <c r="R29" s="6"/>
      <c r="S29" s="8"/>
      <c r="T29" s="77" t="s">
        <v>132</v>
      </c>
      <c r="AJ29" s="61"/>
      <c r="AK29" s="61"/>
      <c r="AL29" s="61"/>
    </row>
    <row r="30" spans="1:44" ht="14.25" customHeight="1">
      <c r="A30" s="72"/>
      <c r="B30" s="195" t="s">
        <v>166</v>
      </c>
      <c r="C30" s="196"/>
      <c r="D30" s="196"/>
      <c r="E30" s="197"/>
      <c r="F30" s="177" t="s">
        <v>175</v>
      </c>
      <c r="G30" s="178"/>
      <c r="H30" s="135">
        <f>IFERROR(WORKDAY(L30,-4,休日!$A$2:$A$149),"")</f>
        <v>45544</v>
      </c>
      <c r="I30" s="136"/>
      <c r="J30" s="149">
        <f>IFERROR(WORKDAY(L30,-2,休日!$A$2:$A$149),"")</f>
        <v>45546</v>
      </c>
      <c r="K30" s="150"/>
      <c r="L30" s="149">
        <f>IFERROR(WORKDAY(N30,-4,休日!$A$2:$A$149),"")</f>
        <v>45548</v>
      </c>
      <c r="M30" s="150"/>
      <c r="N30" s="149">
        <v>45555</v>
      </c>
      <c r="O30" s="150"/>
      <c r="P30" s="135">
        <v>45560</v>
      </c>
      <c r="Q30" s="136"/>
      <c r="R30" s="6"/>
      <c r="S30" s="8"/>
      <c r="T30" s="76"/>
      <c r="U30" s="76"/>
      <c r="V30" s="6"/>
      <c r="W30" s="6"/>
      <c r="X30" s="6"/>
      <c r="Y30" s="6"/>
      <c r="Z30" s="6"/>
      <c r="AA30" s="6"/>
      <c r="AB30" s="6"/>
      <c r="AC30" s="6"/>
      <c r="AD30" s="6"/>
      <c r="AE30" s="6"/>
      <c r="AF30" s="6"/>
      <c r="AG30" s="6"/>
      <c r="AH30" s="6"/>
      <c r="AI30" s="6"/>
      <c r="AJ30" s="61"/>
      <c r="AK30" s="61"/>
      <c r="AL30" s="61"/>
    </row>
    <row r="31" spans="1:44" ht="14.25" customHeight="1">
      <c r="A31" s="72"/>
      <c r="B31" s="204" t="s">
        <v>167</v>
      </c>
      <c r="C31" s="205"/>
      <c r="D31" s="205"/>
      <c r="E31" s="206"/>
      <c r="F31" s="161" t="s">
        <v>174</v>
      </c>
      <c r="G31" s="162"/>
      <c r="H31" s="128">
        <f>IFERROR(WORKDAY(L31,-4,休日!$A$2:$A$149),"")</f>
        <v>45548</v>
      </c>
      <c r="I31" s="129"/>
      <c r="J31" s="187">
        <f>IFERROR(WORKDAY(L31,-2,休日!$A$2:$A$149),"")</f>
        <v>45553</v>
      </c>
      <c r="K31" s="188"/>
      <c r="L31" s="187">
        <f>IFERROR(WORKDAY(N31,-4,休日!$A$2:$A$149),"")</f>
        <v>45555</v>
      </c>
      <c r="M31" s="188"/>
      <c r="N31" s="187">
        <v>45562</v>
      </c>
      <c r="O31" s="188"/>
      <c r="P31" s="128">
        <v>45567</v>
      </c>
      <c r="Q31" s="129"/>
      <c r="R31" s="6"/>
      <c r="S31" s="8"/>
      <c r="T31" s="76" t="s">
        <v>133</v>
      </c>
      <c r="U31" s="76"/>
      <c r="V31" s="6"/>
      <c r="W31" s="6"/>
      <c r="X31" s="6"/>
      <c r="Y31" s="6"/>
      <c r="Z31" s="6"/>
      <c r="AA31" s="6"/>
      <c r="AB31" s="6"/>
      <c r="AC31" s="6"/>
      <c r="AD31" s="6"/>
      <c r="AE31" s="6"/>
      <c r="AF31" s="6"/>
      <c r="AG31" s="6"/>
      <c r="AH31" s="6"/>
      <c r="AI31" s="6"/>
      <c r="AJ31" s="61"/>
      <c r="AK31" s="61"/>
      <c r="AL31" s="61"/>
    </row>
    <row r="32" spans="1:44" ht="14.25" customHeight="1">
      <c r="A32" s="72"/>
      <c r="B32" s="195" t="s">
        <v>168</v>
      </c>
      <c r="C32" s="196"/>
      <c r="D32" s="196"/>
      <c r="E32" s="197"/>
      <c r="F32" s="177" t="s">
        <v>176</v>
      </c>
      <c r="G32" s="178"/>
      <c r="H32" s="135">
        <f>IFERROR(WORKDAY(L32,-4,休日!$A$2:$A$149),"")</f>
        <v>45559</v>
      </c>
      <c r="I32" s="136"/>
      <c r="J32" s="149">
        <f>IFERROR(WORKDAY(L32,-2,休日!$A$2:$A$149),"")</f>
        <v>45561</v>
      </c>
      <c r="K32" s="150"/>
      <c r="L32" s="149">
        <f>IFERROR(WORKDAY(N32,-4,休日!$A$2:$A$149),"")</f>
        <v>45565</v>
      </c>
      <c r="M32" s="150"/>
      <c r="N32" s="149">
        <v>45569</v>
      </c>
      <c r="O32" s="150"/>
      <c r="P32" s="135">
        <v>45574</v>
      </c>
      <c r="Q32" s="136"/>
      <c r="R32" s="6"/>
      <c r="S32" s="8"/>
      <c r="T32" s="6"/>
      <c r="U32" s="6"/>
      <c r="V32" s="6"/>
      <c r="W32" s="6"/>
      <c r="X32" s="6"/>
      <c r="Y32" s="6"/>
      <c r="Z32" s="6"/>
      <c r="AA32" s="6"/>
      <c r="AB32" s="6"/>
      <c r="AC32" s="6"/>
      <c r="AD32" s="6"/>
      <c r="AE32" s="6"/>
      <c r="AF32" s="6"/>
      <c r="AG32" s="6"/>
      <c r="AH32" s="6"/>
      <c r="AI32" s="6"/>
      <c r="AJ32" s="61"/>
      <c r="AK32" s="61"/>
      <c r="AL32" s="61"/>
    </row>
    <row r="33" spans="1:38" ht="13.5" customHeight="1">
      <c r="A33" s="61"/>
      <c r="B33" s="204" t="s">
        <v>169</v>
      </c>
      <c r="C33" s="205"/>
      <c r="D33" s="205"/>
      <c r="E33" s="206"/>
      <c r="F33" s="161" t="s">
        <v>177</v>
      </c>
      <c r="G33" s="162"/>
      <c r="H33" s="128">
        <f>IFERROR(WORKDAY(L33,-4,休日!$A$2:$A$149),"")</f>
        <v>45566</v>
      </c>
      <c r="I33" s="129"/>
      <c r="J33" s="187">
        <f>IFERROR(WORKDAY(L33,-2,休日!$A$2:$A$149),"")</f>
        <v>45568</v>
      </c>
      <c r="K33" s="188"/>
      <c r="L33" s="187">
        <f>IFERROR(WORKDAY(N33,-4,休日!$A$2:$A$149),"")</f>
        <v>45572</v>
      </c>
      <c r="M33" s="188"/>
      <c r="N33" s="187">
        <v>45576</v>
      </c>
      <c r="O33" s="188"/>
      <c r="P33" s="128">
        <v>45581</v>
      </c>
      <c r="Q33" s="129"/>
      <c r="R33" s="6"/>
      <c r="S33" s="6"/>
      <c r="T33" s="78" t="s">
        <v>14</v>
      </c>
      <c r="U33" s="78"/>
      <c r="V33" s="79"/>
      <c r="W33" s="80"/>
      <c r="X33" s="77"/>
      <c r="Y33" s="80"/>
      <c r="Z33" s="80"/>
      <c r="AA33" s="80"/>
      <c r="AB33" s="6"/>
      <c r="AC33" s="6"/>
      <c r="AD33" s="6"/>
      <c r="AE33" s="6"/>
      <c r="AF33" s="6"/>
      <c r="AG33" s="6"/>
      <c r="AH33" s="6"/>
      <c r="AI33" s="6"/>
      <c r="AJ33" s="61"/>
      <c r="AK33" s="61"/>
      <c r="AL33" s="61"/>
    </row>
    <row r="34" spans="1:38" ht="14.25" customHeight="1">
      <c r="A34" s="61"/>
      <c r="R34" s="6"/>
      <c r="S34" s="6"/>
      <c r="T34" s="81">
        <v>3</v>
      </c>
      <c r="U34" s="81"/>
      <c r="V34" s="77" t="s">
        <v>134</v>
      </c>
      <c r="W34" s="77" t="s">
        <v>15</v>
      </c>
      <c r="X34" s="77"/>
      <c r="Y34" s="80"/>
      <c r="Z34" s="80"/>
      <c r="AA34" s="80"/>
      <c r="AB34" s="6"/>
      <c r="AC34" s="6"/>
      <c r="AD34" s="6"/>
      <c r="AE34" s="6"/>
      <c r="AF34" s="6"/>
      <c r="AG34" s="6"/>
      <c r="AH34" s="6"/>
      <c r="AI34" s="6"/>
      <c r="AJ34" s="61"/>
      <c r="AK34" s="61"/>
      <c r="AL34" s="61"/>
    </row>
    <row r="35" spans="1:38" ht="14.25" customHeight="1">
      <c r="A35" s="61"/>
      <c r="B35" s="179" t="s">
        <v>3</v>
      </c>
      <c r="C35" s="179"/>
      <c r="D35" s="179"/>
      <c r="E35" s="179"/>
      <c r="F35" s="6"/>
      <c r="G35" s="6"/>
      <c r="H35" s="6"/>
      <c r="I35" s="6"/>
      <c r="J35" s="6"/>
      <c r="K35" s="6"/>
      <c r="L35" s="6"/>
      <c r="M35" s="6"/>
      <c r="N35" s="6"/>
      <c r="O35" s="6"/>
      <c r="P35" s="6"/>
      <c r="Q35" s="6"/>
      <c r="R35" s="6"/>
      <c r="S35" s="6"/>
      <c r="T35" s="81">
        <v>6.1</v>
      </c>
      <c r="U35" s="81"/>
      <c r="V35" s="77" t="s">
        <v>135</v>
      </c>
      <c r="W35" s="77" t="s">
        <v>17</v>
      </c>
      <c r="X35" s="77"/>
      <c r="Y35" s="80"/>
      <c r="Z35" s="80"/>
      <c r="AA35" s="80"/>
      <c r="AB35" s="6"/>
      <c r="AC35" s="6"/>
      <c r="AD35" s="6"/>
      <c r="AE35" s="6"/>
      <c r="AF35" s="6"/>
      <c r="AG35" s="6"/>
      <c r="AH35" s="6"/>
      <c r="AI35" s="6"/>
      <c r="AJ35" s="61"/>
      <c r="AK35" s="61"/>
      <c r="AL35" s="61"/>
    </row>
    <row r="36" spans="1:38" ht="14.25" customHeight="1">
      <c r="A36" s="61"/>
      <c r="B36" s="179"/>
      <c r="C36" s="179"/>
      <c r="D36" s="179"/>
      <c r="E36" s="179"/>
      <c r="F36" s="6"/>
      <c r="G36" s="6"/>
      <c r="H36" s="6"/>
      <c r="I36" s="6"/>
      <c r="J36" s="6"/>
      <c r="K36" s="6"/>
      <c r="L36" s="6"/>
      <c r="M36" s="6"/>
      <c r="N36" s="6"/>
      <c r="O36" s="6"/>
      <c r="P36" s="6"/>
      <c r="Q36" s="6"/>
      <c r="R36" s="6"/>
      <c r="S36" s="6"/>
      <c r="T36" s="81">
        <v>8</v>
      </c>
      <c r="U36" s="81"/>
      <c r="V36" s="77" t="s">
        <v>136</v>
      </c>
      <c r="W36" s="77" t="s">
        <v>18</v>
      </c>
      <c r="X36" s="77"/>
      <c r="Y36" s="80"/>
      <c r="Z36" s="80"/>
      <c r="AA36" s="80"/>
      <c r="AB36" s="6"/>
      <c r="AC36" s="6"/>
      <c r="AD36" s="6"/>
      <c r="AE36" s="6"/>
      <c r="AF36" s="6"/>
      <c r="AG36" s="6"/>
      <c r="AH36" s="6"/>
      <c r="AI36" s="6"/>
      <c r="AL36" s="61"/>
    </row>
    <row r="37" spans="1:38" ht="14.25" customHeight="1">
      <c r="A37" s="61"/>
      <c r="B37" s="6"/>
      <c r="C37" s="6"/>
      <c r="D37" s="6"/>
      <c r="E37" s="6"/>
      <c r="F37" s="6"/>
      <c r="G37" s="6"/>
      <c r="H37" s="6"/>
      <c r="I37" s="6"/>
      <c r="J37" s="6"/>
      <c r="K37" s="6"/>
      <c r="L37" s="6"/>
      <c r="M37" s="6"/>
      <c r="N37" s="6"/>
      <c r="O37" s="6"/>
      <c r="P37" s="6"/>
      <c r="Q37" s="6"/>
      <c r="R37" s="6"/>
      <c r="S37" s="6"/>
      <c r="T37" s="81">
        <v>9</v>
      </c>
      <c r="U37" s="81"/>
      <c r="V37" s="77" t="s">
        <v>137</v>
      </c>
      <c r="W37" s="77" t="s">
        <v>19</v>
      </c>
      <c r="X37" s="77"/>
      <c r="Y37" s="80"/>
      <c r="Z37" s="80"/>
      <c r="AA37" s="80"/>
      <c r="AB37" s="6"/>
      <c r="AC37" s="6"/>
      <c r="AD37" s="6"/>
      <c r="AE37" s="6"/>
      <c r="AF37" s="82" t="s">
        <v>138</v>
      </c>
      <c r="AG37" s="62"/>
      <c r="AH37" s="78"/>
      <c r="AI37" s="78"/>
      <c r="AJ37" s="6"/>
      <c r="AK37" s="6"/>
    </row>
    <row r="38" spans="1:38" ht="14.25" customHeight="1">
      <c r="A38" s="61"/>
      <c r="B38" s="180" t="s">
        <v>4</v>
      </c>
      <c r="C38" s="181"/>
      <c r="D38" s="181"/>
      <c r="E38" s="182"/>
      <c r="F38" s="180" t="s">
        <v>5</v>
      </c>
      <c r="G38" s="182"/>
      <c r="H38" s="180" t="s">
        <v>6</v>
      </c>
      <c r="I38" s="182"/>
      <c r="J38" s="180" t="s">
        <v>7</v>
      </c>
      <c r="K38" s="182"/>
      <c r="L38" s="180" t="s">
        <v>8</v>
      </c>
      <c r="M38" s="182"/>
      <c r="N38" s="180" t="s">
        <v>9</v>
      </c>
      <c r="O38" s="182"/>
      <c r="P38" s="180" t="s">
        <v>99</v>
      </c>
      <c r="Q38" s="182"/>
      <c r="R38" s="38"/>
      <c r="S38" s="6"/>
      <c r="T38" s="83" t="s">
        <v>139</v>
      </c>
      <c r="U38" s="83"/>
      <c r="V38" s="77" t="s">
        <v>140</v>
      </c>
      <c r="W38" s="80"/>
      <c r="X38" s="80"/>
      <c r="Y38" s="80"/>
      <c r="Z38" s="80"/>
      <c r="AA38" s="80"/>
      <c r="AB38" s="6"/>
      <c r="AC38" s="6"/>
      <c r="AD38" s="6"/>
      <c r="AE38" s="6"/>
      <c r="AF38" s="84" t="s">
        <v>20</v>
      </c>
      <c r="AG38" s="62"/>
      <c r="AH38" s="82"/>
      <c r="AI38" s="82"/>
      <c r="AJ38" s="6"/>
      <c r="AK38" s="6"/>
      <c r="AL38" s="6"/>
    </row>
    <row r="39" spans="1:38" ht="14.25" customHeight="1">
      <c r="A39" s="61"/>
      <c r="B39" s="192" t="s">
        <v>94</v>
      </c>
      <c r="C39" s="193"/>
      <c r="D39" s="193"/>
      <c r="E39" s="194"/>
      <c r="F39" s="161" t="s">
        <v>110</v>
      </c>
      <c r="G39" s="194"/>
      <c r="H39" s="152">
        <f>IFERROR(WORKDAY(L39,-4,[2]休日!$A$2:$A$149),"")</f>
        <v>45520</v>
      </c>
      <c r="I39" s="153"/>
      <c r="J39" s="187">
        <f>IFERROR(WORKDAY(L39,-1,[2]休日!$A$2:$A$149),"")</f>
        <v>45525</v>
      </c>
      <c r="K39" s="188"/>
      <c r="L39" s="187">
        <v>45526</v>
      </c>
      <c r="M39" s="188"/>
      <c r="N39" s="189">
        <v>45529</v>
      </c>
      <c r="O39" s="190"/>
      <c r="P39" s="152">
        <v>45542</v>
      </c>
      <c r="Q39" s="153"/>
      <c r="R39" s="38"/>
      <c r="S39" s="6"/>
      <c r="T39" s="83" t="s">
        <v>139</v>
      </c>
      <c r="U39" s="83"/>
      <c r="V39" s="77" t="s">
        <v>141</v>
      </c>
      <c r="W39" s="80"/>
      <c r="X39" s="80"/>
      <c r="Y39" s="80"/>
      <c r="Z39" s="80"/>
      <c r="AA39" s="80"/>
      <c r="AB39" s="6"/>
      <c r="AC39" s="6"/>
      <c r="AD39" s="6"/>
      <c r="AE39" s="6"/>
      <c r="AF39" s="82" t="s">
        <v>21</v>
      </c>
      <c r="AG39" s="62"/>
      <c r="AH39" s="78"/>
      <c r="AI39" s="78"/>
      <c r="AJ39" s="6"/>
      <c r="AK39" s="6"/>
      <c r="AL39" s="6"/>
    </row>
    <row r="40" spans="1:38" ht="14.25" customHeight="1">
      <c r="A40" s="61"/>
      <c r="B40" s="201" t="s">
        <v>151</v>
      </c>
      <c r="C40" s="202"/>
      <c r="D40" s="202"/>
      <c r="E40" s="203"/>
      <c r="F40" s="177" t="s">
        <v>115</v>
      </c>
      <c r="G40" s="178"/>
      <c r="H40" s="198">
        <f>IFERROR(WORKDAY(L40,-4,[2]休日!$A$2:$A$149),"")</f>
        <v>45527</v>
      </c>
      <c r="I40" s="186"/>
      <c r="J40" s="149">
        <f>IFERROR(WORKDAY(L40,-1,[2]休日!$A$2:$A$149),"")</f>
        <v>45532</v>
      </c>
      <c r="K40" s="186"/>
      <c r="L40" s="149">
        <v>45533</v>
      </c>
      <c r="M40" s="186"/>
      <c r="N40" s="191">
        <v>45536</v>
      </c>
      <c r="O40" s="186"/>
      <c r="P40" s="198">
        <v>45549</v>
      </c>
      <c r="Q40" s="186"/>
      <c r="R40" s="38"/>
      <c r="S40" s="6"/>
      <c r="T40" s="11"/>
      <c r="U40" s="11"/>
      <c r="V40" s="6"/>
      <c r="W40" s="6"/>
      <c r="X40" s="6"/>
      <c r="Y40" s="6"/>
      <c r="Z40" s="6"/>
      <c r="AA40" s="6"/>
      <c r="AB40" s="6"/>
      <c r="AC40" s="6"/>
      <c r="AD40" s="6"/>
      <c r="AE40" s="6"/>
      <c r="AF40" s="6"/>
      <c r="AG40" s="6"/>
      <c r="AH40" s="6"/>
      <c r="AI40" s="6"/>
      <c r="AJ40" s="6"/>
      <c r="AK40" s="6"/>
      <c r="AL40" s="6"/>
    </row>
    <row r="41" spans="1:38" ht="14.25" customHeight="1">
      <c r="A41" s="61"/>
      <c r="B41" s="192" t="s">
        <v>102</v>
      </c>
      <c r="C41" s="193"/>
      <c r="D41" s="193"/>
      <c r="E41" s="194"/>
      <c r="F41" s="161" t="s">
        <v>116</v>
      </c>
      <c r="G41" s="194"/>
      <c r="H41" s="152">
        <f>IFERROR(WORKDAY(L41,-4,[2]休日!$A$2:$A$149),"")</f>
        <v>45534</v>
      </c>
      <c r="I41" s="153"/>
      <c r="J41" s="187">
        <f>IFERROR(WORKDAY(L41,-1,[2]休日!$A$2:$A$149),"")</f>
        <v>45539</v>
      </c>
      <c r="K41" s="188"/>
      <c r="L41" s="187">
        <v>45540</v>
      </c>
      <c r="M41" s="188"/>
      <c r="N41" s="189">
        <v>45543</v>
      </c>
      <c r="O41" s="190"/>
      <c r="P41" s="152">
        <v>45556</v>
      </c>
      <c r="Q41" s="153"/>
      <c r="R41" s="38"/>
      <c r="S41" s="6"/>
      <c r="T41" s="78" t="s">
        <v>142</v>
      </c>
      <c r="U41" s="78"/>
      <c r="V41" s="78"/>
      <c r="W41" s="78"/>
      <c r="X41" s="78"/>
      <c r="Y41" s="78"/>
      <c r="Z41" s="78"/>
      <c r="AA41" s="78"/>
      <c r="AB41" s="78"/>
      <c r="AC41" s="78"/>
      <c r="AD41" s="78"/>
      <c r="AE41" s="78"/>
      <c r="AF41" s="78"/>
      <c r="AG41" s="78"/>
      <c r="AH41" s="78"/>
      <c r="AI41" s="85"/>
      <c r="AJ41" s="6"/>
      <c r="AK41" s="6"/>
      <c r="AL41" s="6"/>
    </row>
    <row r="42" spans="1:38" ht="14.25" customHeight="1">
      <c r="A42" s="61"/>
      <c r="B42" s="201" t="s">
        <v>103</v>
      </c>
      <c r="C42" s="202"/>
      <c r="D42" s="202"/>
      <c r="E42" s="203"/>
      <c r="F42" s="177" t="s">
        <v>121</v>
      </c>
      <c r="G42" s="178"/>
      <c r="H42" s="198">
        <f>IFERROR(WORKDAY(L42,-4,[2]休日!$A$2:$A$149),"")</f>
        <v>45541</v>
      </c>
      <c r="I42" s="186"/>
      <c r="J42" s="149">
        <f>IFERROR(WORKDAY(L42,-1,[2]休日!$A$2:$A$149),"")</f>
        <v>45546</v>
      </c>
      <c r="K42" s="186"/>
      <c r="L42" s="149">
        <v>45547</v>
      </c>
      <c r="M42" s="186"/>
      <c r="N42" s="191">
        <v>45550</v>
      </c>
      <c r="O42" s="186"/>
      <c r="P42" s="198">
        <v>45563</v>
      </c>
      <c r="Q42" s="186"/>
      <c r="R42" s="38"/>
      <c r="S42" s="6"/>
      <c r="T42" s="86" t="s">
        <v>143</v>
      </c>
      <c r="U42" s="87"/>
      <c r="V42" s="87"/>
      <c r="W42" s="87"/>
      <c r="X42" s="87"/>
      <c r="Y42" s="88"/>
      <c r="Z42" s="89" t="s">
        <v>144</v>
      </c>
      <c r="AA42" s="90"/>
      <c r="AB42" s="90"/>
      <c r="AC42" s="90"/>
      <c r="AD42" s="90"/>
      <c r="AE42" s="91"/>
      <c r="AF42" s="89" t="s">
        <v>22</v>
      </c>
      <c r="AG42" s="90"/>
      <c r="AH42" s="92"/>
      <c r="AI42" s="93"/>
      <c r="AJ42" s="6"/>
      <c r="AK42" s="6"/>
      <c r="AL42" s="6"/>
    </row>
    <row r="43" spans="1:38" ht="14.25" customHeight="1">
      <c r="A43" s="61"/>
      <c r="B43" s="192" t="s">
        <v>94</v>
      </c>
      <c r="C43" s="193"/>
      <c r="D43" s="193"/>
      <c r="E43" s="194"/>
      <c r="F43" s="161" t="s">
        <v>150</v>
      </c>
      <c r="G43" s="194"/>
      <c r="H43" s="152">
        <f>IFERROR(WORKDAY(L43,-4,[2]休日!$A$2:$A$149),"")</f>
        <v>45547</v>
      </c>
      <c r="I43" s="153"/>
      <c r="J43" s="187">
        <f>IFERROR(WORKDAY(L43,-1,[2]休日!$A$2:$A$149),"")</f>
        <v>45553</v>
      </c>
      <c r="K43" s="188"/>
      <c r="L43" s="187">
        <v>45554</v>
      </c>
      <c r="M43" s="188"/>
      <c r="N43" s="189">
        <v>45557</v>
      </c>
      <c r="O43" s="190"/>
      <c r="P43" s="152">
        <v>45570</v>
      </c>
      <c r="Q43" s="153"/>
      <c r="R43" s="38"/>
      <c r="S43" s="6"/>
      <c r="T43" s="94" t="s">
        <v>87</v>
      </c>
      <c r="U43" s="95"/>
      <c r="V43" s="95"/>
      <c r="W43" s="95"/>
      <c r="X43" s="95"/>
      <c r="Y43" s="96"/>
      <c r="Z43" s="97" t="s">
        <v>145</v>
      </c>
      <c r="AA43" s="98"/>
      <c r="AB43" s="98"/>
      <c r="AC43" s="98"/>
      <c r="AD43" s="98"/>
      <c r="AE43" s="99"/>
      <c r="AF43" s="97" t="s">
        <v>23</v>
      </c>
      <c r="AG43" s="98"/>
      <c r="AH43" s="100"/>
      <c r="AI43" s="101"/>
      <c r="AJ43" s="6"/>
      <c r="AK43" s="6"/>
      <c r="AL43" s="6"/>
    </row>
    <row r="44" spans="1:38" ht="14.25" customHeight="1">
      <c r="A44" s="61"/>
      <c r="B44" s="201" t="s">
        <v>151</v>
      </c>
      <c r="C44" s="202"/>
      <c r="D44" s="202"/>
      <c r="E44" s="203"/>
      <c r="F44" s="177" t="s">
        <v>152</v>
      </c>
      <c r="G44" s="178"/>
      <c r="H44" s="198">
        <f>IFERROR(WORKDAY(L44,-4,[2]休日!$A$2:$A$149),"")</f>
        <v>45554</v>
      </c>
      <c r="I44" s="186"/>
      <c r="J44" s="149">
        <f>IFERROR(WORKDAY(L44,-1,[2]休日!$A$2:$A$149),"")</f>
        <v>45560</v>
      </c>
      <c r="K44" s="186"/>
      <c r="L44" s="149">
        <v>45561</v>
      </c>
      <c r="M44" s="186"/>
      <c r="N44" s="191">
        <v>45564</v>
      </c>
      <c r="O44" s="186"/>
      <c r="P44" s="198">
        <v>45577</v>
      </c>
      <c r="Q44" s="186"/>
      <c r="R44" s="38"/>
      <c r="S44" s="6"/>
      <c r="AL44" s="6"/>
    </row>
    <row r="45" spans="1:38" ht="14.25" customHeight="1">
      <c r="A45" s="61"/>
      <c r="B45" s="192" t="s">
        <v>102</v>
      </c>
      <c r="C45" s="193"/>
      <c r="D45" s="193"/>
      <c r="E45" s="194"/>
      <c r="F45" s="161" t="s">
        <v>164</v>
      </c>
      <c r="G45" s="194"/>
      <c r="H45" s="152">
        <f>IFERROR(WORKDAY(L45,-4,[2]休日!$A$2:$A$149),"")</f>
        <v>45562</v>
      </c>
      <c r="I45" s="153"/>
      <c r="J45" s="187">
        <f>IFERROR(WORKDAY(L45,-1,[2]休日!$A$2:$A$149),"")</f>
        <v>45567</v>
      </c>
      <c r="K45" s="188"/>
      <c r="L45" s="187">
        <v>45568</v>
      </c>
      <c r="M45" s="188"/>
      <c r="N45" s="189">
        <v>45571</v>
      </c>
      <c r="O45" s="190"/>
      <c r="P45" s="152">
        <v>45584</v>
      </c>
      <c r="Q45" s="153"/>
      <c r="R45" s="102"/>
      <c r="S45" s="6"/>
      <c r="AJ45" s="85"/>
      <c r="AK45" s="61"/>
      <c r="AL45" s="61"/>
    </row>
    <row r="46" spans="1:38" ht="14.25" hidden="1" customHeight="1">
      <c r="A46" s="61"/>
      <c r="B46" s="201" t="s">
        <v>103</v>
      </c>
      <c r="C46" s="202"/>
      <c r="D46" s="202"/>
      <c r="E46" s="203"/>
      <c r="F46" s="177"/>
      <c r="G46" s="178"/>
      <c r="H46" s="212"/>
      <c r="I46" s="213"/>
      <c r="J46" s="149" t="str">
        <f>IFERROR(WORKDAY(L46,-1,休日!$A$2:$A$149),"")</f>
        <v/>
      </c>
      <c r="K46" s="150"/>
      <c r="L46" s="212"/>
      <c r="M46" s="213"/>
      <c r="N46" s="198"/>
      <c r="O46" s="211"/>
      <c r="P46" s="198"/>
      <c r="Q46" s="211"/>
      <c r="R46" s="102"/>
      <c r="S46" s="6"/>
      <c r="AJ46" s="85"/>
      <c r="AK46" s="61"/>
      <c r="AL46" s="61"/>
    </row>
    <row r="47" spans="1:38" ht="14.25" customHeight="1">
      <c r="A47" s="61"/>
      <c r="B47" s="201" t="s">
        <v>103</v>
      </c>
      <c r="C47" s="202"/>
      <c r="D47" s="202"/>
      <c r="E47" s="203"/>
      <c r="F47" s="177" t="s">
        <v>165</v>
      </c>
      <c r="G47" s="178"/>
      <c r="H47" s="198">
        <f>IFERROR(WORKDAY(L47,-4,[2]休日!$A$2:$A$149),"")</f>
        <v>45569</v>
      </c>
      <c r="I47" s="186"/>
      <c r="J47" s="149">
        <f>IFERROR(WORKDAY(L47,-1,[2]休日!$A$2:$A$149),"")</f>
        <v>45574</v>
      </c>
      <c r="K47" s="186"/>
      <c r="L47" s="149">
        <v>45575</v>
      </c>
      <c r="M47" s="186"/>
      <c r="N47" s="191">
        <v>45578</v>
      </c>
      <c r="O47" s="186"/>
      <c r="P47" s="198">
        <v>45591</v>
      </c>
      <c r="Q47" s="186"/>
      <c r="R47" s="102"/>
      <c r="S47" s="71"/>
      <c r="Z47" s="103"/>
      <c r="AA47" s="104"/>
      <c r="AB47" s="104"/>
      <c r="AC47" s="104"/>
      <c r="AD47" s="104"/>
      <c r="AE47" s="104"/>
      <c r="AF47" s="104"/>
      <c r="AG47" s="104"/>
      <c r="AH47" s="1"/>
      <c r="AI47" s="1"/>
      <c r="AJ47" s="6"/>
      <c r="AK47" s="6"/>
      <c r="AL47" s="6"/>
    </row>
    <row r="48" spans="1:38">
      <c r="B48" s="125"/>
      <c r="C48" s="126"/>
      <c r="D48" s="126"/>
      <c r="E48" s="126"/>
      <c r="F48" s="126"/>
      <c r="G48" s="126"/>
      <c r="H48" s="105"/>
      <c r="I48" s="105"/>
      <c r="J48" s="105"/>
      <c r="K48" s="105"/>
      <c r="L48" s="105"/>
      <c r="M48" s="105"/>
      <c r="N48" s="105"/>
      <c r="O48" s="105"/>
      <c r="P48" s="105"/>
      <c r="Q48" s="105"/>
      <c r="R48" s="105"/>
      <c r="S48" s="105"/>
      <c r="Z48" s="103"/>
      <c r="AA48" s="104"/>
      <c r="AB48" s="104"/>
      <c r="AC48" s="104"/>
      <c r="AD48" s="104"/>
      <c r="AE48" s="104"/>
      <c r="AF48" s="104"/>
      <c r="AG48" s="104"/>
      <c r="AH48" s="1"/>
      <c r="AI48" s="1"/>
      <c r="AJ48" s="106"/>
      <c r="AK48" s="106"/>
      <c r="AL48" s="106"/>
    </row>
    <row r="49" spans="2:38">
      <c r="B49" s="1"/>
      <c r="C49" s="1"/>
      <c r="D49" s="1"/>
      <c r="E49" s="1"/>
      <c r="F49" s="1"/>
      <c r="G49" s="1"/>
      <c r="H49" s="1"/>
      <c r="I49" s="1"/>
      <c r="J49" s="1"/>
      <c r="K49" s="1"/>
      <c r="L49" s="1"/>
      <c r="M49" s="1"/>
      <c r="N49" s="1"/>
      <c r="O49" s="1"/>
      <c r="P49" s="1"/>
      <c r="Q49" s="1"/>
      <c r="R49" s="1"/>
      <c r="S49" s="1"/>
      <c r="Z49" s="103"/>
      <c r="AA49" s="104"/>
      <c r="AB49" s="104"/>
      <c r="AC49" s="104"/>
      <c r="AD49" s="104"/>
      <c r="AE49" s="104"/>
      <c r="AF49" s="104"/>
      <c r="AG49" s="104"/>
      <c r="AH49" s="1"/>
      <c r="AI49" s="1"/>
      <c r="AJ49" s="104"/>
      <c r="AK49" s="104"/>
      <c r="AL49" s="104"/>
    </row>
    <row r="50" spans="2:38">
      <c r="AJ50" s="104"/>
      <c r="AK50" s="104"/>
      <c r="AL50" s="104"/>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79">
    <mergeCell ref="B28:E28"/>
    <mergeCell ref="P42:Q42"/>
    <mergeCell ref="B41:E41"/>
    <mergeCell ref="B44:E44"/>
    <mergeCell ref="B47:E47"/>
    <mergeCell ref="F47:G47"/>
    <mergeCell ref="H47:I47"/>
    <mergeCell ref="J47:K47"/>
    <mergeCell ref="L47:M47"/>
    <mergeCell ref="N47:O47"/>
    <mergeCell ref="P47:Q47"/>
    <mergeCell ref="P44:Q44"/>
    <mergeCell ref="J44:K44"/>
    <mergeCell ref="P46:Q46"/>
    <mergeCell ref="F46:G46"/>
    <mergeCell ref="H46:I46"/>
    <mergeCell ref="J46:K46"/>
    <mergeCell ref="L46:M46"/>
    <mergeCell ref="N46:O46"/>
    <mergeCell ref="N44:O44"/>
    <mergeCell ref="T15:W15"/>
    <mergeCell ref="X15:Y15"/>
    <mergeCell ref="AH20:AI20"/>
    <mergeCell ref="AF20:AG20"/>
    <mergeCell ref="AD20:AE20"/>
    <mergeCell ref="T14:W14"/>
    <mergeCell ref="AD14:AE14"/>
    <mergeCell ref="T17:W17"/>
    <mergeCell ref="T16:W16"/>
    <mergeCell ref="AF16:AG16"/>
    <mergeCell ref="AB13:AC13"/>
    <mergeCell ref="AD13:AE13"/>
    <mergeCell ref="AF13:AG13"/>
    <mergeCell ref="AH13:AI13"/>
    <mergeCell ref="AH15:AI15"/>
    <mergeCell ref="Z15:AA15"/>
    <mergeCell ref="AB15:AC15"/>
    <mergeCell ref="AD15:AE15"/>
    <mergeCell ref="AF15:AG15"/>
    <mergeCell ref="AH16:AI16"/>
    <mergeCell ref="AF17:AG17"/>
    <mergeCell ref="B46:E46"/>
    <mergeCell ref="F39:G39"/>
    <mergeCell ref="J39:K39"/>
    <mergeCell ref="B38:E38"/>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F44:G44"/>
    <mergeCell ref="B42:E42"/>
    <mergeCell ref="F42:G42"/>
    <mergeCell ref="P39:Q39"/>
    <mergeCell ref="P43:Q43"/>
    <mergeCell ref="F43:G43"/>
    <mergeCell ref="F40:G40"/>
    <mergeCell ref="P45:Q45"/>
    <mergeCell ref="L45:M45"/>
    <mergeCell ref="P40:Q40"/>
    <mergeCell ref="L44:M44"/>
    <mergeCell ref="P41:Q41"/>
    <mergeCell ref="AH17:AI17"/>
    <mergeCell ref="N39:O39"/>
    <mergeCell ref="J43:K43"/>
    <mergeCell ref="N45:O45"/>
    <mergeCell ref="H44:I44"/>
    <mergeCell ref="J29:K29"/>
    <mergeCell ref="H31:I31"/>
    <mergeCell ref="J31:K31"/>
    <mergeCell ref="H29:I29"/>
    <mergeCell ref="J38:K38"/>
    <mergeCell ref="H40:I40"/>
    <mergeCell ref="H43:I43"/>
    <mergeCell ref="H42:I42"/>
    <mergeCell ref="J42:K42"/>
    <mergeCell ref="B45:E45"/>
    <mergeCell ref="F41:G41"/>
    <mergeCell ref="H41:I41"/>
    <mergeCell ref="J41:K41"/>
    <mergeCell ref="F29:G29"/>
    <mergeCell ref="L19:M19"/>
    <mergeCell ref="H18:I18"/>
    <mergeCell ref="F18:G18"/>
    <mergeCell ref="L27:M27"/>
    <mergeCell ref="L29:M29"/>
    <mergeCell ref="F28:G28"/>
    <mergeCell ref="H28:I28"/>
    <mergeCell ref="H39:I39"/>
    <mergeCell ref="B26:E26"/>
    <mergeCell ref="B25:E25"/>
    <mergeCell ref="B22:E23"/>
    <mergeCell ref="F45:G45"/>
    <mergeCell ref="H45:I45"/>
    <mergeCell ref="J45:K45"/>
    <mergeCell ref="B27:E27"/>
    <mergeCell ref="B29:E29"/>
    <mergeCell ref="B43:E43"/>
    <mergeCell ref="B40:E40"/>
    <mergeCell ref="B39:E39"/>
    <mergeCell ref="F14:G14"/>
    <mergeCell ref="H15:I15"/>
    <mergeCell ref="J17:K17"/>
    <mergeCell ref="J14:K14"/>
    <mergeCell ref="N14:O14"/>
    <mergeCell ref="F27:G27"/>
    <mergeCell ref="F26:G26"/>
    <mergeCell ref="J26:K26"/>
    <mergeCell ref="H27:I27"/>
    <mergeCell ref="J15:K15"/>
    <mergeCell ref="J25:K25"/>
    <mergeCell ref="N19:O19"/>
    <mergeCell ref="F15:G15"/>
    <mergeCell ref="F16:G16"/>
    <mergeCell ref="H16:I16"/>
    <mergeCell ref="H14:I14"/>
    <mergeCell ref="F17:G17"/>
    <mergeCell ref="F25:G25"/>
    <mergeCell ref="F19:G19"/>
    <mergeCell ref="N27:O27"/>
    <mergeCell ref="P38:Q38"/>
    <mergeCell ref="H38:I38"/>
    <mergeCell ref="L33:M33"/>
    <mergeCell ref="J27:K27"/>
    <mergeCell ref="L28:M28"/>
    <mergeCell ref="P33:Q33"/>
    <mergeCell ref="P32:Q32"/>
    <mergeCell ref="P30:Q30"/>
    <mergeCell ref="P29:Q29"/>
    <mergeCell ref="P28:Q28"/>
    <mergeCell ref="P27:Q27"/>
    <mergeCell ref="N30:O30"/>
    <mergeCell ref="J28:K28"/>
    <mergeCell ref="N29:O29"/>
    <mergeCell ref="N28:O28"/>
    <mergeCell ref="J30:K30"/>
    <mergeCell ref="J19:K19"/>
    <mergeCell ref="H17:I17"/>
    <mergeCell ref="J18:K18"/>
    <mergeCell ref="P31:Q31"/>
    <mergeCell ref="N31:O31"/>
    <mergeCell ref="L31:M31"/>
    <mergeCell ref="L30:M30"/>
    <mergeCell ref="N26:O26"/>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AF19:AG19"/>
    <mergeCell ref="P19:Q19"/>
    <mergeCell ref="AD16:AE16"/>
    <mergeCell ref="AD17:AE17"/>
    <mergeCell ref="Z16:AA16"/>
    <mergeCell ref="AF18:AG18"/>
    <mergeCell ref="X16:Y16"/>
    <mergeCell ref="X17:Y17"/>
    <mergeCell ref="X18:Y18"/>
    <mergeCell ref="Z20:AA20"/>
    <mergeCell ref="AB20:AC20"/>
    <mergeCell ref="AB16:AC16"/>
    <mergeCell ref="Z17:AA17"/>
    <mergeCell ref="AB17:AC17"/>
    <mergeCell ref="AH19:AI19"/>
    <mergeCell ref="H26:I26"/>
    <mergeCell ref="P18:Q18"/>
    <mergeCell ref="T18:W18"/>
    <mergeCell ref="Z18:AA18"/>
    <mergeCell ref="AH18:AI18"/>
    <mergeCell ref="AB18:AC18"/>
    <mergeCell ref="AD18:AE18"/>
    <mergeCell ref="H22:I22"/>
    <mergeCell ref="J22:K22"/>
    <mergeCell ref="L22:M22"/>
    <mergeCell ref="H20:I20"/>
    <mergeCell ref="J20:K20"/>
    <mergeCell ref="L20:M20"/>
    <mergeCell ref="P20:Q20"/>
    <mergeCell ref="L26:M26"/>
    <mergeCell ref="Z19:AA19"/>
    <mergeCell ref="AB19:AC19"/>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570B-A2F8-4977-9CAA-03AECECC3787}">
  <dimension ref="B3:H14"/>
  <sheetViews>
    <sheetView workbookViewId="0">
      <selection activeCell="B3" sqref="B3:H14"/>
    </sheetView>
  </sheetViews>
  <sheetFormatPr defaultRowHeight="13.5"/>
  <cols>
    <col min="2" max="2" width="22" bestFit="1" customWidth="1"/>
    <col min="3" max="3" width="9.625" bestFit="1" customWidth="1"/>
    <col min="4" max="4" width="10.5" bestFit="1" customWidth="1"/>
    <col min="5" max="5" width="10.75" bestFit="1" customWidth="1"/>
    <col min="6" max="6" width="10.375" bestFit="1" customWidth="1"/>
    <col min="7" max="7" width="10.25" bestFit="1" customWidth="1"/>
    <col min="8" max="8" width="9.625" bestFit="1" customWidth="1"/>
  </cols>
  <sheetData>
    <row r="3" spans="2:8" ht="15">
      <c r="B3" s="214" t="s">
        <v>3</v>
      </c>
      <c r="C3" s="107"/>
      <c r="D3" s="107"/>
      <c r="E3" s="107"/>
      <c r="F3" s="107"/>
      <c r="G3" s="107"/>
      <c r="H3" s="107"/>
    </row>
    <row r="4" spans="2:8" ht="15">
      <c r="B4" s="214"/>
      <c r="C4" s="107"/>
      <c r="D4" s="107"/>
      <c r="E4" s="107"/>
      <c r="F4" s="107"/>
      <c r="G4" s="107"/>
      <c r="H4" s="107"/>
    </row>
    <row r="5" spans="2:8" ht="15">
      <c r="B5" s="107"/>
      <c r="C5" s="107"/>
      <c r="D5" s="107"/>
      <c r="E5" s="107"/>
      <c r="F5" s="107"/>
      <c r="G5" s="107"/>
      <c r="H5" s="107"/>
    </row>
    <row r="6" spans="2:8" ht="15">
      <c r="B6" s="108" t="s">
        <v>4</v>
      </c>
      <c r="C6" s="108" t="s">
        <v>5</v>
      </c>
      <c r="D6" s="108" t="s">
        <v>6</v>
      </c>
      <c r="E6" s="108" t="s">
        <v>7</v>
      </c>
      <c r="F6" s="108" t="s">
        <v>8</v>
      </c>
      <c r="G6" s="108" t="s">
        <v>9</v>
      </c>
      <c r="H6" s="108" t="s">
        <v>99</v>
      </c>
    </row>
    <row r="7" spans="2:8" ht="15">
      <c r="B7" s="109" t="s">
        <v>106</v>
      </c>
      <c r="C7" s="110" t="s">
        <v>107</v>
      </c>
      <c r="D7" s="111">
        <f>IFERROR(WORKDAY(F7,-4,[2]休日!$A$2:$A$149),"")</f>
        <v>45492</v>
      </c>
      <c r="E7" s="112">
        <f>IFERROR(WORKDAY(F7,-1,[2]休日!$A$2:$A$149),"")</f>
        <v>45497</v>
      </c>
      <c r="F7" s="112">
        <v>45498</v>
      </c>
      <c r="G7" s="113">
        <v>45501</v>
      </c>
      <c r="H7" s="111">
        <v>45514</v>
      </c>
    </row>
    <row r="8" spans="2:8" ht="15">
      <c r="B8" s="114" t="s">
        <v>102</v>
      </c>
      <c r="C8" s="115" t="s">
        <v>108</v>
      </c>
      <c r="D8" s="116">
        <f>IFERROR(WORKDAY(F8,-4,[2]休日!$A$2:$A$149),"")</f>
        <v>45499</v>
      </c>
      <c r="E8" s="117">
        <f>IFERROR(WORKDAY(F8,-1,[2]休日!$A$2:$A$149),"")</f>
        <v>45504</v>
      </c>
      <c r="F8" s="117">
        <v>45505</v>
      </c>
      <c r="G8" s="118">
        <v>45508</v>
      </c>
      <c r="H8" s="116">
        <v>45521</v>
      </c>
    </row>
    <row r="9" spans="2:8" ht="15">
      <c r="B9" s="121" t="s">
        <v>122</v>
      </c>
      <c r="C9" s="110"/>
      <c r="D9" s="111"/>
      <c r="E9" s="112"/>
      <c r="F9" s="112"/>
      <c r="G9" s="113"/>
      <c r="H9" s="111"/>
    </row>
    <row r="10" spans="2:8" ht="15">
      <c r="B10" s="119" t="s">
        <v>103</v>
      </c>
      <c r="C10" s="120" t="s">
        <v>109</v>
      </c>
      <c r="D10" s="116">
        <f>IFERROR(WORKDAY(F10,-4,[2]休日!$A$2:$A$149),"")</f>
        <v>45512</v>
      </c>
      <c r="E10" s="117">
        <f>IFERROR(WORKDAY(F10,-1,[2]休日!$A$2:$A$149),"")</f>
        <v>45518</v>
      </c>
      <c r="F10" s="117">
        <v>45519</v>
      </c>
      <c r="G10" s="118">
        <v>45522</v>
      </c>
      <c r="H10" s="116">
        <v>45535</v>
      </c>
    </row>
    <row r="11" spans="2:8" ht="15">
      <c r="B11" s="121" t="s">
        <v>94</v>
      </c>
      <c r="C11" s="122" t="s">
        <v>110</v>
      </c>
      <c r="D11" s="111">
        <f>IFERROR(WORKDAY(F11,-4,[2]休日!$A$2:$A$149),"")</f>
        <v>45520</v>
      </c>
      <c r="E11" s="112">
        <f>IFERROR(WORKDAY(F11,-1,[2]休日!$A$2:$A$149),"")</f>
        <v>45525</v>
      </c>
      <c r="F11" s="112">
        <v>45526</v>
      </c>
      <c r="G11" s="113">
        <v>45529</v>
      </c>
      <c r="H11" s="111">
        <v>45542</v>
      </c>
    </row>
    <row r="12" spans="2:8" ht="15">
      <c r="B12" s="123" t="s">
        <v>106</v>
      </c>
      <c r="C12" s="124" t="s">
        <v>115</v>
      </c>
      <c r="D12" s="116">
        <f>IFERROR(WORKDAY(F12,-4,[2]休日!$A$2:$A$149),"")</f>
        <v>45527</v>
      </c>
      <c r="E12" s="117">
        <f>IFERROR(WORKDAY(F12,-1,[2]休日!$A$2:$A$149),"")</f>
        <v>45532</v>
      </c>
      <c r="F12" s="117">
        <v>45533</v>
      </c>
      <c r="G12" s="118">
        <v>45536</v>
      </c>
      <c r="H12" s="116">
        <v>45549</v>
      </c>
    </row>
    <row r="13" spans="2:8" ht="15">
      <c r="B13" s="121" t="s">
        <v>102</v>
      </c>
      <c r="C13" s="122" t="s">
        <v>116</v>
      </c>
      <c r="D13" s="111">
        <f>IFERROR(WORKDAY(F13,-4,[2]休日!$A$2:$A$149),"")</f>
        <v>45534</v>
      </c>
      <c r="E13" s="112">
        <f>IFERROR(WORKDAY(F13,-1,[2]休日!$A$2:$A$149),"")</f>
        <v>45539</v>
      </c>
      <c r="F13" s="112">
        <v>45540</v>
      </c>
      <c r="G13" s="113">
        <v>45543</v>
      </c>
      <c r="H13" s="111">
        <v>45556</v>
      </c>
    </row>
    <row r="14" spans="2:8" ht="15">
      <c r="B14" s="123" t="s">
        <v>103</v>
      </c>
      <c r="C14" s="124" t="s">
        <v>121</v>
      </c>
      <c r="D14" s="116">
        <f>IFERROR(WORKDAY(F14,-4,[2]休日!$A$2:$A$149),"")</f>
        <v>45541</v>
      </c>
      <c r="E14" s="117">
        <f>IFERROR(WORKDAY(F14,-1,[2]休日!$A$2:$A$149),"")</f>
        <v>45546</v>
      </c>
      <c r="F14" s="117">
        <v>45547</v>
      </c>
      <c r="G14" s="118">
        <v>45550</v>
      </c>
      <c r="H14" s="116">
        <v>45563</v>
      </c>
    </row>
  </sheetData>
  <mergeCells count="1">
    <mergeCell ref="B3:B4"/>
  </mergeCells>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32" t="s">
        <v>25</v>
      </c>
      <c r="B3" s="333"/>
      <c r="C3" s="334"/>
      <c r="D3" s="335"/>
      <c r="E3" s="335"/>
      <c r="F3" s="336"/>
      <c r="G3" s="13"/>
      <c r="H3" s="13"/>
      <c r="I3" s="13"/>
      <c r="J3" s="13"/>
      <c r="K3" s="13"/>
      <c r="L3" s="13"/>
      <c r="M3" s="13"/>
      <c r="N3" s="13"/>
      <c r="O3" s="13"/>
      <c r="P3" s="13"/>
      <c r="Q3" s="13"/>
      <c r="R3" s="13"/>
      <c r="S3" s="13"/>
      <c r="T3" s="13"/>
      <c r="U3" s="13"/>
    </row>
    <row r="4" spans="1:21" ht="13.5">
      <c r="A4" s="322" t="s">
        <v>26</v>
      </c>
      <c r="B4" s="323"/>
      <c r="C4" s="324"/>
      <c r="D4" s="325"/>
      <c r="E4" s="325"/>
      <c r="F4" s="326"/>
      <c r="G4" s="13"/>
      <c r="H4" s="13"/>
      <c r="I4" s="13"/>
      <c r="J4" s="13"/>
      <c r="K4" s="13"/>
      <c r="L4" s="13"/>
      <c r="M4" s="13"/>
      <c r="N4" s="13"/>
      <c r="O4" s="13"/>
      <c r="P4" s="13"/>
      <c r="Q4" s="13"/>
      <c r="R4" s="13"/>
      <c r="S4" s="13"/>
      <c r="T4" s="13"/>
      <c r="U4" s="13"/>
    </row>
    <row r="5" spans="1:21" ht="13.5">
      <c r="A5" s="327" t="s">
        <v>27</v>
      </c>
      <c r="B5" s="328"/>
      <c r="C5" s="337"/>
      <c r="D5" s="330"/>
      <c r="E5" s="330"/>
      <c r="F5" s="331"/>
      <c r="G5" s="13"/>
      <c r="H5" s="13"/>
      <c r="I5" s="13"/>
      <c r="J5" s="13"/>
      <c r="K5" s="13"/>
      <c r="L5" s="13"/>
      <c r="M5" s="13"/>
      <c r="N5" s="13"/>
      <c r="O5" s="13"/>
      <c r="P5" s="13"/>
      <c r="Q5" s="13"/>
      <c r="R5" s="13"/>
      <c r="S5" s="13"/>
      <c r="T5" s="13"/>
      <c r="U5" s="13"/>
    </row>
    <row r="6" spans="1:21" ht="13.5">
      <c r="A6" s="312" t="s">
        <v>28</v>
      </c>
      <c r="B6" s="313"/>
      <c r="C6" s="314"/>
      <c r="D6" s="315"/>
      <c r="E6" s="315"/>
      <c r="F6" s="316"/>
      <c r="G6" s="13"/>
      <c r="H6" s="13"/>
      <c r="I6" s="13"/>
      <c r="J6" s="13"/>
      <c r="K6" s="14" t="s">
        <v>29</v>
      </c>
      <c r="L6" s="15" t="s">
        <v>30</v>
      </c>
      <c r="M6" s="13"/>
      <c r="N6" s="13"/>
      <c r="O6" s="13"/>
      <c r="P6" s="13"/>
      <c r="Q6" s="13"/>
      <c r="R6" s="13"/>
      <c r="S6" s="13"/>
      <c r="T6" s="13"/>
      <c r="U6" s="13"/>
    </row>
    <row r="7" spans="1:21" ht="13.5">
      <c r="A7" s="312" t="s">
        <v>31</v>
      </c>
      <c r="B7" s="313"/>
      <c r="C7" s="314"/>
      <c r="D7" s="315"/>
      <c r="E7" s="315"/>
      <c r="F7" s="316"/>
      <c r="G7" s="13"/>
      <c r="H7" s="13"/>
      <c r="I7" s="13"/>
      <c r="J7" s="13"/>
      <c r="K7" s="13"/>
      <c r="L7" s="13"/>
      <c r="M7" s="13"/>
      <c r="N7" s="13"/>
      <c r="O7" s="13"/>
      <c r="P7" s="13"/>
      <c r="Q7" s="13"/>
      <c r="R7" s="13"/>
      <c r="S7" s="13"/>
      <c r="T7" s="13"/>
      <c r="U7" s="13"/>
    </row>
    <row r="8" spans="1:21" ht="13.5">
      <c r="A8" s="312" t="s">
        <v>32</v>
      </c>
      <c r="B8" s="313"/>
      <c r="C8" s="314"/>
      <c r="D8" s="315"/>
      <c r="E8" s="315"/>
      <c r="F8" s="316"/>
      <c r="G8" s="13"/>
      <c r="H8" s="13"/>
      <c r="I8" s="13"/>
      <c r="J8" s="13"/>
      <c r="K8" s="14" t="s">
        <v>29</v>
      </c>
      <c r="L8" s="13" t="s">
        <v>33</v>
      </c>
      <c r="M8" s="13"/>
      <c r="N8" s="15"/>
      <c r="O8" s="13"/>
      <c r="P8" s="13"/>
      <c r="Q8" s="13"/>
      <c r="R8" s="13"/>
      <c r="S8" s="13"/>
      <c r="T8" s="13"/>
      <c r="U8" s="13"/>
    </row>
    <row r="9" spans="1:21" ht="13.5">
      <c r="A9" s="312" t="s">
        <v>34</v>
      </c>
      <c r="B9" s="313"/>
      <c r="C9" s="314"/>
      <c r="D9" s="315"/>
      <c r="E9" s="315"/>
      <c r="F9" s="316"/>
      <c r="G9" s="13"/>
      <c r="H9" s="13"/>
      <c r="I9" s="13"/>
      <c r="J9" s="13"/>
      <c r="K9" s="16"/>
      <c r="L9" s="15" t="s">
        <v>35</v>
      </c>
      <c r="M9" s="13"/>
      <c r="N9" s="13"/>
      <c r="O9" s="13"/>
      <c r="P9" s="13"/>
      <c r="Q9" s="13"/>
      <c r="R9" s="13"/>
      <c r="S9" s="13"/>
      <c r="T9" s="13"/>
      <c r="U9" s="13"/>
    </row>
    <row r="10" spans="1:21" ht="13.5">
      <c r="A10" s="312" t="s">
        <v>36</v>
      </c>
      <c r="B10" s="313"/>
      <c r="C10" s="314"/>
      <c r="D10" s="315"/>
      <c r="E10" s="315"/>
      <c r="F10" s="316"/>
      <c r="G10" s="13"/>
      <c r="H10" s="13"/>
      <c r="I10" s="13"/>
      <c r="J10" s="13"/>
      <c r="K10" s="13"/>
      <c r="L10" s="15" t="s">
        <v>37</v>
      </c>
      <c r="M10" s="13"/>
      <c r="N10" s="13"/>
      <c r="O10" s="13"/>
      <c r="P10" s="13"/>
      <c r="Q10" s="13"/>
      <c r="R10" s="13"/>
      <c r="S10" s="13"/>
      <c r="T10" s="13"/>
      <c r="U10" s="13"/>
    </row>
    <row r="11" spans="1:21" ht="13.5">
      <c r="A11" s="312" t="s">
        <v>38</v>
      </c>
      <c r="B11" s="313"/>
      <c r="C11" s="314"/>
      <c r="D11" s="315"/>
      <c r="E11" s="315"/>
      <c r="F11" s="316"/>
      <c r="G11" s="13"/>
      <c r="H11" s="13"/>
      <c r="I11" s="13"/>
      <c r="J11" s="13"/>
      <c r="K11" s="16"/>
      <c r="L11" s="15" t="s">
        <v>39</v>
      </c>
      <c r="M11" s="13"/>
      <c r="N11" s="13"/>
      <c r="O11" s="13"/>
      <c r="P11" s="13"/>
      <c r="Q11" s="13"/>
      <c r="R11" s="13"/>
      <c r="S11" s="13"/>
      <c r="T11" s="13"/>
      <c r="U11" s="13"/>
    </row>
    <row r="12" spans="1:21" ht="13.5">
      <c r="A12" s="312" t="s">
        <v>40</v>
      </c>
      <c r="B12" s="313"/>
      <c r="C12" s="314"/>
      <c r="D12" s="315"/>
      <c r="E12" s="315"/>
      <c r="F12" s="316"/>
      <c r="G12" s="13"/>
      <c r="H12" s="13"/>
      <c r="I12" s="13"/>
      <c r="J12" s="13"/>
      <c r="K12" s="13"/>
      <c r="L12" s="13"/>
      <c r="M12" s="13"/>
      <c r="N12" s="13"/>
      <c r="O12" s="13"/>
      <c r="P12" s="13"/>
      <c r="Q12" s="13"/>
      <c r="R12" s="13"/>
      <c r="S12" s="13"/>
      <c r="T12" s="13"/>
      <c r="U12" s="13"/>
    </row>
    <row r="13" spans="1:21" ht="13.5">
      <c r="A13" s="317" t="s">
        <v>41</v>
      </c>
      <c r="B13" s="318"/>
      <c r="C13" s="319"/>
      <c r="D13" s="320"/>
      <c r="E13" s="320"/>
      <c r="F13" s="321"/>
      <c r="G13" s="13"/>
      <c r="H13" s="13"/>
      <c r="I13" s="13"/>
      <c r="J13" s="13"/>
      <c r="K13" s="14" t="s">
        <v>29</v>
      </c>
      <c r="L13" s="13" t="s">
        <v>42</v>
      </c>
      <c r="M13" s="13"/>
      <c r="N13" s="13"/>
      <c r="O13" s="13"/>
      <c r="P13" s="13"/>
      <c r="Q13" s="13"/>
      <c r="R13" s="13"/>
      <c r="S13" s="13"/>
      <c r="T13" s="13"/>
      <c r="U13" s="13"/>
    </row>
    <row r="14" spans="1:21" ht="13.5">
      <c r="A14" s="322" t="s">
        <v>26</v>
      </c>
      <c r="B14" s="323"/>
      <c r="C14" s="324"/>
      <c r="D14" s="325"/>
      <c r="E14" s="325"/>
      <c r="F14" s="326"/>
      <c r="G14" s="13"/>
      <c r="H14" s="13"/>
      <c r="I14" s="13"/>
      <c r="J14" s="13"/>
      <c r="K14" s="13"/>
      <c r="L14" s="13"/>
      <c r="M14" s="13"/>
      <c r="N14" s="13"/>
      <c r="O14" s="13"/>
      <c r="P14" s="13"/>
      <c r="Q14" s="13"/>
      <c r="R14" s="13"/>
      <c r="S14" s="13"/>
      <c r="T14" s="13"/>
      <c r="U14" s="13"/>
    </row>
    <row r="15" spans="1:21" ht="13.5">
      <c r="A15" s="327" t="s">
        <v>27</v>
      </c>
      <c r="B15" s="328"/>
      <c r="C15" s="329"/>
      <c r="D15" s="330"/>
      <c r="E15" s="330"/>
      <c r="F15" s="331"/>
      <c r="G15" s="13"/>
      <c r="H15" s="13"/>
      <c r="I15" s="13"/>
      <c r="J15" s="13"/>
      <c r="K15" s="14" t="s">
        <v>29</v>
      </c>
      <c r="L15" s="13" t="s">
        <v>43</v>
      </c>
      <c r="M15" s="13"/>
      <c r="N15" s="13"/>
      <c r="O15" s="13"/>
      <c r="P15" s="13"/>
      <c r="Q15" s="13"/>
      <c r="R15" s="13"/>
      <c r="S15" s="13"/>
      <c r="T15" s="13"/>
      <c r="U15" s="13"/>
    </row>
    <row r="16" spans="1:21" ht="11.25">
      <c r="A16" s="295" t="s">
        <v>44</v>
      </c>
      <c r="B16" s="296"/>
      <c r="C16" s="299"/>
      <c r="D16" s="300"/>
      <c r="E16" s="300"/>
      <c r="F16" s="301"/>
      <c r="G16" s="13"/>
      <c r="H16" s="13"/>
      <c r="I16" s="13"/>
      <c r="J16" s="13"/>
      <c r="K16" s="13"/>
      <c r="L16" s="13"/>
      <c r="M16" s="13"/>
      <c r="N16" s="13"/>
      <c r="O16" s="13"/>
      <c r="P16" s="13"/>
      <c r="Q16" s="13"/>
      <c r="R16" s="13"/>
      <c r="S16" s="13"/>
      <c r="T16" s="13"/>
      <c r="U16" s="13"/>
    </row>
    <row r="17" spans="1:21" ht="13.5">
      <c r="A17" s="297"/>
      <c r="B17" s="298"/>
      <c r="C17" s="302"/>
      <c r="D17" s="303"/>
      <c r="E17" s="303"/>
      <c r="F17" s="304"/>
      <c r="G17" s="13"/>
      <c r="H17" s="13"/>
      <c r="I17" s="13"/>
      <c r="J17" s="13"/>
      <c r="K17" s="13"/>
      <c r="L17" s="13"/>
      <c r="M17" s="13"/>
      <c r="N17" s="13"/>
      <c r="O17" s="13"/>
      <c r="P17" s="13"/>
      <c r="Q17" s="13"/>
      <c r="R17" s="13"/>
      <c r="S17" s="13" t="s">
        <v>45</v>
      </c>
      <c r="T17" s="305">
        <f ca="1">TODAY()</f>
        <v>45513</v>
      </c>
      <c r="U17" s="306"/>
    </row>
    <row r="18" spans="1:21" ht="14.25" thickBot="1">
      <c r="A18" s="307" t="s">
        <v>46</v>
      </c>
      <c r="B18" s="308"/>
      <c r="C18" s="309"/>
      <c r="D18" s="310"/>
      <c r="E18" s="310"/>
      <c r="F18" s="311"/>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80" t="s">
        <v>51</v>
      </c>
      <c r="E20" s="280" t="s">
        <v>52</v>
      </c>
      <c r="F20" s="292" t="s">
        <v>53</v>
      </c>
      <c r="G20" s="293"/>
      <c r="H20" s="293"/>
      <c r="I20" s="293"/>
      <c r="J20" s="294"/>
      <c r="K20" s="21" t="s">
        <v>54</v>
      </c>
      <c r="L20" s="292" t="s">
        <v>55</v>
      </c>
      <c r="M20" s="294"/>
      <c r="N20" s="280" t="s">
        <v>56</v>
      </c>
      <c r="O20" s="280" t="s">
        <v>57</v>
      </c>
      <c r="P20" s="280" t="s">
        <v>58</v>
      </c>
      <c r="Q20" s="20" t="s">
        <v>59</v>
      </c>
      <c r="R20" s="20" t="s">
        <v>60</v>
      </c>
      <c r="S20" s="22" t="s">
        <v>61</v>
      </c>
      <c r="T20" s="23"/>
      <c r="U20" s="24"/>
    </row>
    <row r="21" spans="1:21" ht="14.25" thickBot="1">
      <c r="A21" s="25"/>
      <c r="B21" s="26" t="s">
        <v>62</v>
      </c>
      <c r="C21" s="26" t="s">
        <v>63</v>
      </c>
      <c r="D21" s="291"/>
      <c r="E21" s="291"/>
      <c r="F21" s="282" t="s">
        <v>64</v>
      </c>
      <c r="G21" s="283"/>
      <c r="H21" s="283"/>
      <c r="I21" s="283"/>
      <c r="J21" s="284"/>
      <c r="K21" s="27" t="s">
        <v>65</v>
      </c>
      <c r="L21" s="282" t="s">
        <v>66</v>
      </c>
      <c r="M21" s="284"/>
      <c r="N21" s="281"/>
      <c r="O21" s="281"/>
      <c r="P21" s="281"/>
      <c r="Q21" s="26" t="s">
        <v>67</v>
      </c>
      <c r="R21" s="26" t="s">
        <v>68</v>
      </c>
      <c r="S21" s="28"/>
      <c r="T21" s="29"/>
      <c r="U21" s="30"/>
    </row>
    <row r="22" spans="1:21" thickTop="1">
      <c r="A22" s="285" t="s">
        <v>69</v>
      </c>
      <c r="B22" s="277">
        <v>9</v>
      </c>
      <c r="C22" s="277">
        <v>3077</v>
      </c>
      <c r="D22" s="288" t="s">
        <v>70</v>
      </c>
      <c r="E22" s="288" t="s">
        <v>71</v>
      </c>
      <c r="F22" s="273" t="s">
        <v>72</v>
      </c>
      <c r="G22" s="289"/>
      <c r="H22" s="289"/>
      <c r="I22" s="289"/>
      <c r="J22" s="274"/>
      <c r="K22" s="277" t="s">
        <v>73</v>
      </c>
      <c r="L22" s="273" t="s">
        <v>74</v>
      </c>
      <c r="M22" s="274"/>
      <c r="N22" s="277" t="s">
        <v>75</v>
      </c>
      <c r="O22" s="277">
        <v>500</v>
      </c>
      <c r="P22" s="277">
        <v>600</v>
      </c>
      <c r="Q22" s="277" t="s">
        <v>76</v>
      </c>
      <c r="R22" s="277" t="s">
        <v>77</v>
      </c>
      <c r="S22" s="254"/>
      <c r="T22" s="255"/>
      <c r="U22" s="256"/>
    </row>
    <row r="23" spans="1:21" ht="11.25">
      <c r="A23" s="286"/>
      <c r="B23" s="278"/>
      <c r="C23" s="278"/>
      <c r="D23" s="278"/>
      <c r="E23" s="278"/>
      <c r="F23" s="275"/>
      <c r="G23" s="290"/>
      <c r="H23" s="290"/>
      <c r="I23" s="290"/>
      <c r="J23" s="276"/>
      <c r="K23" s="278"/>
      <c r="L23" s="275"/>
      <c r="M23" s="276"/>
      <c r="N23" s="278"/>
      <c r="O23" s="278"/>
      <c r="P23" s="278"/>
      <c r="Q23" s="278"/>
      <c r="R23" s="278"/>
      <c r="S23" s="257"/>
      <c r="T23" s="258"/>
      <c r="U23" s="259"/>
    </row>
    <row r="24" spans="1:21" ht="11.25">
      <c r="A24" s="286"/>
      <c r="B24" s="278"/>
      <c r="C24" s="278"/>
      <c r="D24" s="278"/>
      <c r="E24" s="278"/>
      <c r="F24" s="263" t="s">
        <v>78</v>
      </c>
      <c r="G24" s="264"/>
      <c r="H24" s="264"/>
      <c r="I24" s="264"/>
      <c r="J24" s="265"/>
      <c r="K24" s="278"/>
      <c r="L24" s="269" t="s">
        <v>79</v>
      </c>
      <c r="M24" s="270"/>
      <c r="N24" s="278"/>
      <c r="O24" s="278"/>
      <c r="P24" s="278"/>
      <c r="Q24" s="278"/>
      <c r="R24" s="278"/>
      <c r="S24" s="257"/>
      <c r="T24" s="258"/>
      <c r="U24" s="259"/>
    </row>
    <row r="25" spans="1:21" thickBot="1">
      <c r="A25" s="287"/>
      <c r="B25" s="279"/>
      <c r="C25" s="279"/>
      <c r="D25" s="279"/>
      <c r="E25" s="279"/>
      <c r="F25" s="266"/>
      <c r="G25" s="267"/>
      <c r="H25" s="267"/>
      <c r="I25" s="267"/>
      <c r="J25" s="268"/>
      <c r="K25" s="279"/>
      <c r="L25" s="271"/>
      <c r="M25" s="272"/>
      <c r="N25" s="279"/>
      <c r="O25" s="279"/>
      <c r="P25" s="279"/>
      <c r="Q25" s="279"/>
      <c r="R25" s="279"/>
      <c r="S25" s="260"/>
      <c r="T25" s="261"/>
      <c r="U25" s="262"/>
    </row>
    <row r="26" spans="1:21" thickTop="1">
      <c r="A26" s="243">
        <v>1</v>
      </c>
      <c r="B26" s="246"/>
      <c r="C26" s="246"/>
      <c r="D26" s="246"/>
      <c r="E26" s="246"/>
      <c r="F26" s="249"/>
      <c r="G26" s="250"/>
      <c r="H26" s="250"/>
      <c r="I26" s="250"/>
      <c r="J26" s="237"/>
      <c r="K26" s="246"/>
      <c r="L26" s="236"/>
      <c r="M26" s="237"/>
      <c r="N26" s="240"/>
      <c r="O26" s="240"/>
      <c r="P26" s="240"/>
      <c r="Q26" s="240"/>
      <c r="R26" s="240"/>
      <c r="S26" s="215"/>
      <c r="T26" s="216"/>
      <c r="U26" s="217"/>
    </row>
    <row r="27" spans="1:21" ht="11.25">
      <c r="A27" s="244"/>
      <c r="B27" s="247"/>
      <c r="C27" s="247"/>
      <c r="D27" s="247"/>
      <c r="E27" s="247"/>
      <c r="F27" s="238"/>
      <c r="G27" s="251"/>
      <c r="H27" s="251"/>
      <c r="I27" s="251"/>
      <c r="J27" s="239"/>
      <c r="K27" s="252"/>
      <c r="L27" s="238"/>
      <c r="M27" s="239"/>
      <c r="N27" s="241"/>
      <c r="O27" s="241"/>
      <c r="P27" s="241"/>
      <c r="Q27" s="241"/>
      <c r="R27" s="241"/>
      <c r="S27" s="218"/>
      <c r="T27" s="219"/>
      <c r="U27" s="220"/>
    </row>
    <row r="28" spans="1:21" ht="11.25">
      <c r="A28" s="244"/>
      <c r="B28" s="247"/>
      <c r="C28" s="247"/>
      <c r="D28" s="247"/>
      <c r="E28" s="247"/>
      <c r="F28" s="224"/>
      <c r="G28" s="225"/>
      <c r="H28" s="225"/>
      <c r="I28" s="225"/>
      <c r="J28" s="226"/>
      <c r="K28" s="252"/>
      <c r="L28" s="230"/>
      <c r="M28" s="226"/>
      <c r="N28" s="241"/>
      <c r="O28" s="241"/>
      <c r="P28" s="241"/>
      <c r="Q28" s="241"/>
      <c r="R28" s="241"/>
      <c r="S28" s="218"/>
      <c r="T28" s="219"/>
      <c r="U28" s="220"/>
    </row>
    <row r="29" spans="1:21" thickBot="1">
      <c r="A29" s="245"/>
      <c r="B29" s="248"/>
      <c r="C29" s="248"/>
      <c r="D29" s="248"/>
      <c r="E29" s="248"/>
      <c r="F29" s="227"/>
      <c r="G29" s="228"/>
      <c r="H29" s="228"/>
      <c r="I29" s="228"/>
      <c r="J29" s="229"/>
      <c r="K29" s="253"/>
      <c r="L29" s="227"/>
      <c r="M29" s="229"/>
      <c r="N29" s="242"/>
      <c r="O29" s="242"/>
      <c r="P29" s="242"/>
      <c r="Q29" s="242"/>
      <c r="R29" s="242"/>
      <c r="S29" s="221"/>
      <c r="T29" s="222"/>
      <c r="U29" s="223"/>
    </row>
    <row r="30" spans="1:21" thickTop="1">
      <c r="A30" s="243">
        <v>2</v>
      </c>
      <c r="B30" s="246"/>
      <c r="C30" s="246"/>
      <c r="D30" s="246"/>
      <c r="E30" s="246"/>
      <c r="F30" s="249"/>
      <c r="G30" s="250"/>
      <c r="H30" s="250"/>
      <c r="I30" s="250"/>
      <c r="J30" s="237"/>
      <c r="K30" s="246"/>
      <c r="L30" s="236"/>
      <c r="M30" s="237"/>
      <c r="N30" s="240"/>
      <c r="O30" s="240"/>
      <c r="P30" s="240"/>
      <c r="Q30" s="240"/>
      <c r="R30" s="240"/>
      <c r="S30" s="215"/>
      <c r="T30" s="216"/>
      <c r="U30" s="217"/>
    </row>
    <row r="31" spans="1:21" ht="11.25">
      <c r="A31" s="244"/>
      <c r="B31" s="247"/>
      <c r="C31" s="247"/>
      <c r="D31" s="247"/>
      <c r="E31" s="247"/>
      <c r="F31" s="238"/>
      <c r="G31" s="251"/>
      <c r="H31" s="251"/>
      <c r="I31" s="251"/>
      <c r="J31" s="239"/>
      <c r="K31" s="252"/>
      <c r="L31" s="238"/>
      <c r="M31" s="239"/>
      <c r="N31" s="241"/>
      <c r="O31" s="241"/>
      <c r="P31" s="241"/>
      <c r="Q31" s="241"/>
      <c r="R31" s="241"/>
      <c r="S31" s="218"/>
      <c r="T31" s="219"/>
      <c r="U31" s="220"/>
    </row>
    <row r="32" spans="1:21" ht="11.25">
      <c r="A32" s="244"/>
      <c r="B32" s="247"/>
      <c r="C32" s="247"/>
      <c r="D32" s="247"/>
      <c r="E32" s="247"/>
      <c r="F32" s="224"/>
      <c r="G32" s="225"/>
      <c r="H32" s="225"/>
      <c r="I32" s="225"/>
      <c r="J32" s="226"/>
      <c r="K32" s="252"/>
      <c r="L32" s="230"/>
      <c r="M32" s="226"/>
      <c r="N32" s="241"/>
      <c r="O32" s="241"/>
      <c r="P32" s="241"/>
      <c r="Q32" s="241"/>
      <c r="R32" s="241"/>
      <c r="S32" s="218"/>
      <c r="T32" s="219"/>
      <c r="U32" s="220"/>
    </row>
    <row r="33" spans="1:21" thickBot="1">
      <c r="A33" s="245"/>
      <c r="B33" s="248"/>
      <c r="C33" s="248"/>
      <c r="D33" s="248"/>
      <c r="E33" s="248"/>
      <c r="F33" s="227"/>
      <c r="G33" s="228"/>
      <c r="H33" s="228"/>
      <c r="I33" s="228"/>
      <c r="J33" s="229"/>
      <c r="K33" s="253"/>
      <c r="L33" s="227"/>
      <c r="M33" s="229"/>
      <c r="N33" s="242"/>
      <c r="O33" s="242"/>
      <c r="P33" s="242"/>
      <c r="Q33" s="242"/>
      <c r="R33" s="242"/>
      <c r="S33" s="221"/>
      <c r="T33" s="222"/>
      <c r="U33" s="223"/>
    </row>
    <row r="34" spans="1:21" thickTop="1">
      <c r="A34" s="243">
        <v>3</v>
      </c>
      <c r="B34" s="246"/>
      <c r="C34" s="246"/>
      <c r="D34" s="246"/>
      <c r="E34" s="246"/>
      <c r="F34" s="249"/>
      <c r="G34" s="250"/>
      <c r="H34" s="250"/>
      <c r="I34" s="250"/>
      <c r="J34" s="237"/>
      <c r="K34" s="246"/>
      <c r="L34" s="236"/>
      <c r="M34" s="237"/>
      <c r="N34" s="240"/>
      <c r="O34" s="240"/>
      <c r="P34" s="240"/>
      <c r="Q34" s="240"/>
      <c r="R34" s="240"/>
      <c r="S34" s="215"/>
      <c r="T34" s="216"/>
      <c r="U34" s="217"/>
    </row>
    <row r="35" spans="1:21" ht="11.25">
      <c r="A35" s="244"/>
      <c r="B35" s="247"/>
      <c r="C35" s="247"/>
      <c r="D35" s="247"/>
      <c r="E35" s="247"/>
      <c r="F35" s="238"/>
      <c r="G35" s="251"/>
      <c r="H35" s="251"/>
      <c r="I35" s="251"/>
      <c r="J35" s="239"/>
      <c r="K35" s="252"/>
      <c r="L35" s="238"/>
      <c r="M35" s="239"/>
      <c r="N35" s="241"/>
      <c r="O35" s="241"/>
      <c r="P35" s="241"/>
      <c r="Q35" s="241"/>
      <c r="R35" s="241"/>
      <c r="S35" s="218"/>
      <c r="T35" s="219"/>
      <c r="U35" s="220"/>
    </row>
    <row r="36" spans="1:21" ht="11.25">
      <c r="A36" s="244"/>
      <c r="B36" s="247"/>
      <c r="C36" s="247"/>
      <c r="D36" s="247"/>
      <c r="E36" s="247"/>
      <c r="F36" s="224"/>
      <c r="G36" s="225"/>
      <c r="H36" s="225"/>
      <c r="I36" s="225"/>
      <c r="J36" s="226"/>
      <c r="K36" s="252"/>
      <c r="L36" s="230"/>
      <c r="M36" s="226"/>
      <c r="N36" s="241"/>
      <c r="O36" s="241"/>
      <c r="P36" s="241"/>
      <c r="Q36" s="241"/>
      <c r="R36" s="241"/>
      <c r="S36" s="218"/>
      <c r="T36" s="219"/>
      <c r="U36" s="220"/>
    </row>
    <row r="37" spans="1:21" thickBot="1">
      <c r="A37" s="245"/>
      <c r="B37" s="248"/>
      <c r="C37" s="248"/>
      <c r="D37" s="248"/>
      <c r="E37" s="248"/>
      <c r="F37" s="227"/>
      <c r="G37" s="228"/>
      <c r="H37" s="228"/>
      <c r="I37" s="228"/>
      <c r="J37" s="229"/>
      <c r="K37" s="253"/>
      <c r="L37" s="227"/>
      <c r="M37" s="229"/>
      <c r="N37" s="242"/>
      <c r="O37" s="242"/>
      <c r="P37" s="242"/>
      <c r="Q37" s="242"/>
      <c r="R37" s="242"/>
      <c r="S37" s="221"/>
      <c r="T37" s="222"/>
      <c r="U37" s="223"/>
    </row>
    <row r="38" spans="1:21" thickTop="1">
      <c r="A38" s="243">
        <v>4</v>
      </c>
      <c r="B38" s="246"/>
      <c r="C38" s="246"/>
      <c r="D38" s="246"/>
      <c r="E38" s="246"/>
      <c r="F38" s="249"/>
      <c r="G38" s="250"/>
      <c r="H38" s="250"/>
      <c r="I38" s="250"/>
      <c r="J38" s="237"/>
      <c r="K38" s="246"/>
      <c r="L38" s="236"/>
      <c r="M38" s="237"/>
      <c r="N38" s="240"/>
      <c r="O38" s="240"/>
      <c r="P38" s="240"/>
      <c r="Q38" s="240"/>
      <c r="R38" s="240"/>
      <c r="S38" s="215"/>
      <c r="T38" s="216"/>
      <c r="U38" s="217"/>
    </row>
    <row r="39" spans="1:21" ht="11.25">
      <c r="A39" s="244"/>
      <c r="B39" s="247"/>
      <c r="C39" s="247"/>
      <c r="D39" s="247"/>
      <c r="E39" s="247"/>
      <c r="F39" s="238"/>
      <c r="G39" s="251"/>
      <c r="H39" s="251"/>
      <c r="I39" s="251"/>
      <c r="J39" s="239"/>
      <c r="K39" s="252"/>
      <c r="L39" s="238"/>
      <c r="M39" s="239"/>
      <c r="N39" s="241"/>
      <c r="O39" s="241"/>
      <c r="P39" s="241"/>
      <c r="Q39" s="241"/>
      <c r="R39" s="241"/>
      <c r="S39" s="218"/>
      <c r="T39" s="219"/>
      <c r="U39" s="220"/>
    </row>
    <row r="40" spans="1:21" ht="11.25">
      <c r="A40" s="244"/>
      <c r="B40" s="247"/>
      <c r="C40" s="247"/>
      <c r="D40" s="247"/>
      <c r="E40" s="247"/>
      <c r="F40" s="224"/>
      <c r="G40" s="225"/>
      <c r="H40" s="225"/>
      <c r="I40" s="225"/>
      <c r="J40" s="226"/>
      <c r="K40" s="252"/>
      <c r="L40" s="230"/>
      <c r="M40" s="226"/>
      <c r="N40" s="241"/>
      <c r="O40" s="241"/>
      <c r="P40" s="241"/>
      <c r="Q40" s="241"/>
      <c r="R40" s="241"/>
      <c r="S40" s="218"/>
      <c r="T40" s="219"/>
      <c r="U40" s="220"/>
    </row>
    <row r="41" spans="1:21" thickBot="1">
      <c r="A41" s="245"/>
      <c r="B41" s="248"/>
      <c r="C41" s="248"/>
      <c r="D41" s="248"/>
      <c r="E41" s="248"/>
      <c r="F41" s="227"/>
      <c r="G41" s="228"/>
      <c r="H41" s="228"/>
      <c r="I41" s="228"/>
      <c r="J41" s="229"/>
      <c r="K41" s="253"/>
      <c r="L41" s="227"/>
      <c r="M41" s="229"/>
      <c r="N41" s="242"/>
      <c r="O41" s="242"/>
      <c r="P41" s="242"/>
      <c r="Q41" s="242"/>
      <c r="R41" s="242"/>
      <c r="S41" s="221"/>
      <c r="T41" s="222"/>
      <c r="U41" s="223"/>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31" t="s">
        <v>80</v>
      </c>
      <c r="B43" s="232"/>
      <c r="C43" s="232"/>
      <c r="D43" s="233"/>
      <c r="E43" s="234"/>
      <c r="F43" s="235"/>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22" workbookViewId="0">
      <selection activeCell="A158" sqref="A158"/>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52">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52">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52">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52">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52">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53"/>
      <c r="C136" s="53"/>
    </row>
    <row r="137" spans="1:3" ht="12.75" customHeight="1">
      <c r="A137" s="37">
        <v>46751</v>
      </c>
      <c r="B137" s="53"/>
      <c r="C137" s="53"/>
    </row>
    <row r="138" spans="1:3" ht="12.75" customHeight="1">
      <c r="A138" s="52">
        <v>46752</v>
      </c>
      <c r="B138" s="53"/>
      <c r="C138" s="53"/>
    </row>
    <row r="139" spans="1:3" ht="12.75" customHeight="1">
      <c r="A139" s="37">
        <v>46753</v>
      </c>
      <c r="B139" s="53"/>
      <c r="C139" s="53"/>
    </row>
    <row r="140" spans="1:3" ht="12.75" customHeight="1">
      <c r="A140" s="37">
        <v>46754</v>
      </c>
      <c r="B140" s="53"/>
      <c r="C140" s="53"/>
    </row>
    <row r="141" spans="1:3" ht="12.75" customHeight="1">
      <c r="A141" s="37">
        <v>46755</v>
      </c>
      <c r="B141" s="53"/>
      <c r="C141" s="53"/>
    </row>
    <row r="142" spans="1:3" ht="12.75" customHeight="1">
      <c r="A142" s="32">
        <v>46762</v>
      </c>
      <c r="B142" s="53"/>
      <c r="C142" s="53"/>
    </row>
    <row r="143" spans="1:3" ht="12.75" customHeight="1">
      <c r="A143" s="32">
        <v>46794</v>
      </c>
      <c r="B143" s="53"/>
      <c r="C143" s="53"/>
    </row>
    <row r="144" spans="1:3" ht="12.75" customHeight="1">
      <c r="A144" s="32">
        <v>46806</v>
      </c>
      <c r="B144" s="53"/>
      <c r="C144" s="53"/>
    </row>
    <row r="145" spans="1:3" ht="12.75" customHeight="1">
      <c r="A145" s="32">
        <v>46832</v>
      </c>
      <c r="B145" s="53"/>
      <c r="C145" s="53"/>
    </row>
    <row r="146" spans="1:3" ht="12.75" customHeight="1">
      <c r="A146" s="32">
        <v>46872</v>
      </c>
      <c r="B146" s="53"/>
      <c r="C146" s="53"/>
    </row>
    <row r="147" spans="1:3" ht="12.75" customHeight="1">
      <c r="A147" s="32">
        <v>46876</v>
      </c>
      <c r="B147" s="53"/>
      <c r="C147" s="53"/>
    </row>
    <row r="148" spans="1:3" ht="12.75" customHeight="1">
      <c r="A148" s="32">
        <v>46877</v>
      </c>
      <c r="B148" s="53"/>
      <c r="C148" s="53"/>
    </row>
    <row r="149" spans="1:3" ht="12.75" customHeight="1">
      <c r="A149" s="32">
        <v>46878</v>
      </c>
      <c r="B149" s="53"/>
      <c r="C149" s="53"/>
    </row>
    <row r="150" spans="1:3" ht="12.75" customHeight="1">
      <c r="A150" s="32">
        <v>46951</v>
      </c>
      <c r="B150" s="53"/>
      <c r="C150" s="53"/>
    </row>
    <row r="151" spans="1:3" ht="12.75" customHeight="1">
      <c r="A151" s="32">
        <v>46976</v>
      </c>
      <c r="B151" s="53"/>
      <c r="C151" s="53"/>
    </row>
    <row r="152" spans="1:3" ht="12.75" customHeight="1">
      <c r="A152" s="32">
        <v>47014</v>
      </c>
      <c r="B152" s="53"/>
      <c r="C152" s="53"/>
    </row>
    <row r="153" spans="1:3" ht="12.75" customHeight="1">
      <c r="A153" s="32">
        <v>47018</v>
      </c>
      <c r="B153" s="53"/>
      <c r="C153" s="53"/>
    </row>
    <row r="154" spans="1:3" ht="12.75" customHeight="1">
      <c r="A154" s="32">
        <v>47035</v>
      </c>
      <c r="B154" s="53"/>
      <c r="C154" s="53"/>
    </row>
    <row r="155" spans="1:3" ht="12.75" customHeight="1">
      <c r="A155" s="32">
        <v>47060</v>
      </c>
      <c r="B155" s="53"/>
      <c r="C155" s="53"/>
    </row>
    <row r="156" spans="1:3" ht="12.75" customHeight="1">
      <c r="A156" s="32">
        <v>47080</v>
      </c>
      <c r="B156" s="53"/>
      <c r="C156" s="53"/>
    </row>
    <row r="157" spans="1:3">
      <c r="A157" s="37">
        <v>47116</v>
      </c>
    </row>
    <row r="158" spans="1:3">
      <c r="A158" s="37">
        <v>47117</v>
      </c>
    </row>
    <row r="159" spans="1:3">
      <c r="A159" s="52">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スケジュール</vt:lpstr>
      <vt:lpstr>Sheet1</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user20</cp:lastModifiedBy>
  <cp:lastPrinted>2024-02-28T05:40:17Z</cp:lastPrinted>
  <dcterms:created xsi:type="dcterms:W3CDTF">2012-09-28T10:41:38Z</dcterms:created>
  <dcterms:modified xsi:type="dcterms:W3CDTF">2024-08-09T08:00:04Z</dcterms:modified>
</cp:coreProperties>
</file>