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3DA64328-C0BC-497B-9877-63C472F90BEF}"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5" i="1" l="1"/>
  <c r="L45" i="1"/>
  <c r="J45" i="1" s="1"/>
  <c r="P44" i="1"/>
  <c r="L44" i="1"/>
  <c r="J44" i="1" s="1"/>
  <c r="P43" i="1"/>
  <c r="L43" i="1"/>
  <c r="J43" i="1" s="1"/>
  <c r="P42" i="1"/>
  <c r="L42" i="1"/>
  <c r="J42" i="1" s="1"/>
  <c r="P41" i="1"/>
  <c r="L41" i="1"/>
  <c r="J41" i="1" s="1"/>
  <c r="P40" i="1"/>
  <c r="L40" i="1"/>
  <c r="J40" i="1" s="1"/>
  <c r="P39" i="1"/>
  <c r="L39" i="1"/>
  <c r="J39" i="1" s="1"/>
  <c r="L26" i="1"/>
  <c r="H26" i="1" s="1"/>
  <c r="L27" i="1"/>
  <c r="J27" i="1" s="1"/>
  <c r="L28" i="1"/>
  <c r="H28" i="1" s="1"/>
  <c r="L29" i="1"/>
  <c r="H29" i="1" s="1"/>
  <c r="H30" i="1"/>
  <c r="L31" i="1"/>
  <c r="H31" i="1" s="1"/>
  <c r="H39" i="1" l="1"/>
  <c r="H40" i="1"/>
  <c r="H43" i="1"/>
  <c r="H45" i="1"/>
  <c r="H42" i="1"/>
  <c r="H41" i="1"/>
  <c r="H44" i="1"/>
  <c r="J26" i="1"/>
  <c r="H27" i="1"/>
  <c r="J31" i="1"/>
  <c r="J30" i="1"/>
  <c r="J28" i="1"/>
  <c r="J29"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J33" i="1" l="1"/>
  <c r="H32" i="1" l="1"/>
  <c r="J32" i="1"/>
  <c r="H33" i="1"/>
  <c r="J46" i="1"/>
  <c r="T17" i="2"/>
</calcChain>
</file>

<file path=xl/sharedStrings.xml><?xml version="1.0" encoding="utf-8"?>
<sst xmlns="http://schemas.openxmlformats.org/spreadsheetml/2006/main" count="226" uniqueCount="175">
  <si>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</si>
  <si>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</si>
  <si>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</si>
  <si>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</si>
  <si>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</si>
  <si>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</si>
  <si>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</si>
  <si>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</si>
  <si>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</si>
  <si>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</si>
  <si>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</si>
  <si>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</si>
  <si>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</si>
  <si>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</si>
  <si>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</si>
  <si>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</si>
  <si>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</si>
  <si>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</si>
  <si>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</si>
  <si>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</si>
  <si>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</si>
  <si>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</si>
  <si>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</si>
  <si>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</si>
  <si>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</si>
  <si>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</si>
  <si>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</si>
  <si>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</si>
  <si>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</si>
  <si>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</si>
  <si>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</si>
  <si>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</si>
  <si>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</si>
  <si>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</si>
  <si>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</si>
  <si>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</si>
  <si>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</si>
  <si>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</si>
  <si>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</si>
  <si>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</si>
  <si>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</si>
  <si>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</si>
  <si>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</si>
  <si>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</si>
  <si>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</si>
  <si>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</si>
  <si>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</si>
  <si>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</si>
  <si>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</si>
  <si>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</si>
  <si>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</si>
  <si>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</si>
  <si>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</si>
  <si>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</si>
  <si>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</si>
  <si>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</si>
  <si>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</si>
  <si>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</si>
  <si>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</si>
  <si>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</si>
  <si>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</si>
  <si>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</si>
  <si>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</si>
  <si>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</si>
  <si>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</si>
  <si>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</si>
  <si>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</si>
  <si>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</si>
  <si>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</si>
  <si>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</si>
  <si>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</si>
  <si>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</si>
  <si>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</si>
  <si>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</si>
  <si>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</si>
  <si>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</si>
  <si>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</si>
  <si>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</si>
  <si>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</si>
  <si>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</si>
  <si>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</si>
  <si>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</si>
  <si>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</si>
  <si>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</si>
  <si>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</si>
  <si>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</si>
  <si>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</si>
  <si>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</si>
  <si>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</si>
  <si>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</si>
  <si>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</si>
  <si>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</si>
  <si>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</si>
  <si>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</si>
  <si>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</si>
  <si>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</si>
  <si>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</si>
  <si>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</si>
  <si>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</si>
  <si>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</si>
  <si>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</si>
  <si>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</si>
  <si>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</si>
  <si>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</si>
  <si>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</si>
  <si>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</si>
  <si>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</si>
  <si>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</si>
  <si>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</si>
  <si>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</si>
  <si>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</si>
  <si>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</si>
  <si>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</si>
  <si>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</si>
  <si>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</si>
  <si>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</si>
  <si>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</si>
  <si>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</si>
  <si>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</si>
  <si>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</si>
  <si>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</si>
  <si>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</si>
  <si>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</si>
  <si>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</si>
  <si>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</si>
  <si>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</si>
  <si>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</si>
  <si>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</si>
  <si>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</si>
  <si>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</si>
  <si>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</si>
  <si>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</si>
  <si>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</si>
  <si>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YM INCEPTION</t>
    <phoneticPr fontId="18"/>
  </si>
  <si>
    <t>YM IMMENSE</t>
    <phoneticPr fontId="18"/>
  </si>
  <si>
    <t>S026</t>
  </si>
  <si>
    <t>S010</t>
  </si>
  <si>
    <t>DIMITRIS Y</t>
    <phoneticPr fontId="18"/>
  </si>
  <si>
    <t>SPIL KARTINI</t>
    <phoneticPr fontId="18"/>
  </si>
  <si>
    <t>GIALOVA</t>
    <phoneticPr fontId="18"/>
  </si>
  <si>
    <t>NAGOYA TOWER</t>
    <phoneticPr fontId="18"/>
  </si>
  <si>
    <t>2539W</t>
    <phoneticPr fontId="18"/>
  </si>
  <si>
    <t>265S</t>
    <phoneticPr fontId="18"/>
  </si>
  <si>
    <t>022S</t>
    <phoneticPr fontId="18"/>
  </si>
  <si>
    <t>255S</t>
    <phoneticPr fontId="18"/>
  </si>
  <si>
    <t>2540W</t>
    <phoneticPr fontId="18"/>
  </si>
  <si>
    <t>2541W</t>
    <phoneticPr fontId="18"/>
  </si>
  <si>
    <t>S020</t>
  </si>
  <si>
    <t>237S</t>
    <phoneticPr fontId="18"/>
  </si>
  <si>
    <t>397S</t>
    <phoneticPr fontId="18"/>
  </si>
  <si>
    <t>216S</t>
    <phoneticPr fontId="18"/>
  </si>
  <si>
    <t>009S</t>
    <phoneticPr fontId="18"/>
  </si>
  <si>
    <t>S021</t>
  </si>
  <si>
    <t>S029</t>
  </si>
  <si>
    <t>ISSUED ON 01.SEP 2025</t>
    <phoneticPr fontId="18"/>
  </si>
  <si>
    <t>2542W</t>
    <phoneticPr fontId="18"/>
  </si>
  <si>
    <t>2543W</t>
    <phoneticPr fontId="18"/>
  </si>
  <si>
    <t>238S</t>
    <phoneticPr fontId="18"/>
  </si>
  <si>
    <t>036S</t>
    <phoneticPr fontId="18"/>
  </si>
  <si>
    <t>023S</t>
    <phoneticPr fontId="18"/>
  </si>
  <si>
    <t>NS</t>
    <phoneticPr fontId="18"/>
  </si>
  <si>
    <t>S022</t>
  </si>
  <si>
    <t>WAN HAI 368</t>
    <phoneticPr fontId="18"/>
  </si>
  <si>
    <t>S030</t>
    <phoneticPr fontId="18"/>
  </si>
  <si>
    <t>WAN HAI 372</t>
    <phoneticPr fontId="18"/>
  </si>
  <si>
    <t>INTERASIA TENACITY</t>
    <phoneticPr fontId="18"/>
  </si>
  <si>
    <t>S013</t>
    <phoneticPr fontId="18"/>
  </si>
  <si>
    <t>S014</t>
    <phoneticPr fontId="18"/>
  </si>
  <si>
    <t>S015</t>
    <phoneticPr fontId="18"/>
  </si>
  <si>
    <t>S021</t>
    <phoneticPr fontId="18"/>
  </si>
  <si>
    <t>2544W</t>
    <phoneticPr fontId="18"/>
  </si>
  <si>
    <t>2545W</t>
    <phoneticPr fontId="18"/>
  </si>
  <si>
    <t>256S</t>
    <phoneticPr fontId="18"/>
  </si>
  <si>
    <t>010S</t>
    <phoneticPr fontId="18"/>
  </si>
  <si>
    <t>398S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</si>
</sst>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2">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33">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56" fontId="10" fillId="4" borderId="0" xfId="1" applyNumberFormat="1" applyFont="1" applyFill="1" applyProtection="1">
      <alignment vertical="center"/>
      <protection locked="0"/>
    </xf>
    <xf numFmtId="56" fontId="9" fillId="0" borderId="0" xfId="1" applyNumberFormat="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6" fontId="8" fillId="4" borderId="89" xfId="1" quotePrefix="1" applyNumberFormat="1" applyFont="1" applyFill="1" applyBorder="1" applyAlignment="1" applyProtection="1">
      <alignment horizontal="center" vertical="center"/>
      <protection locked="0"/>
    </xf>
    <xf numFmtId="176" fontId="8" fillId="4" borderId="90" xfId="1" quotePrefix="1" applyNumberFormat="1" applyFont="1" applyFill="1" applyBorder="1" applyAlignment="1" applyProtection="1">
      <alignment horizontal="center" vertical="center"/>
      <protection locked="0"/>
    </xf>
    <xf numFmtId="177" fontId="8" fillId="4" borderId="89" xfId="1" quotePrefix="1" applyNumberFormat="1" applyFont="1" applyFill="1" applyBorder="1" applyAlignment="1">
      <alignment horizontal="center" vertical="center"/>
    </xf>
    <xf numFmtId="177" fontId="8" fillId="4" borderId="90" xfId="1" quotePrefix="1" applyNumberFormat="1" applyFont="1" applyFill="1" applyBorder="1" applyAlignment="1">
      <alignment horizontal="center" vertical="center"/>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85" xfId="1" applyNumberFormat="1" applyFont="1" applyFill="1" applyBorder="1" applyAlignment="1" applyProtection="1">
      <alignment horizontal="center" vertical="center"/>
      <protection locked="0"/>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176" fontId="8" fillId="4" borderId="91" xfId="1" quotePrefix="1" applyNumberFormat="1" applyFont="1" applyFill="1" applyBorder="1" applyAlignment="1" applyProtection="1">
      <alignment horizontal="center" vertical="center"/>
      <protection locked="0"/>
    </xf>
    <xf numFmtId="0" fontId="29" fillId="4" borderId="88" xfId="1" quotePrefix="1" applyFont="1" applyFill="1" applyBorder="1" applyAlignment="1" applyProtection="1">
      <alignment horizontal="center"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176" fontId="29" fillId="4" borderId="89" xfId="1" applyNumberFormat="1" applyFont="1" applyFill="1" applyBorder="1" applyAlignment="1" applyProtection="1">
      <alignment horizontal="center" vertical="center"/>
      <protection locked="0"/>
    </xf>
    <xf numFmtId="176" fontId="29" fillId="4" borderId="90" xfId="1" applyNumberFormat="1" applyFont="1" applyFill="1" applyBorder="1" applyAlignment="1" applyProtection="1">
      <alignment horizontal="center"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773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1"/>
  <sheetViews>
    <sheetView tabSelected="1" topLeftCell="A10" zoomScaleNormal="100" zoomScaleSheetLayoutView="110" workbookViewId="0">
      <selection activeCell="J33" sqref="J33:K33"/>
    </sheetView>
  </sheetViews>
  <sheetFormatPr defaultRowHeight="14.25"/>
  <cols>
    <col min="1" max="1" width="3.125" style="56" customWidth="1"/>
    <col min="2" max="13" width="4.5" style="56" customWidth="1"/>
    <col min="14" max="14" width="9.5" style="56" bestFit="1" customWidth="1"/>
    <col min="15"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8" t="s">
        <v>83</v>
      </c>
      <c r="AH1" s="158"/>
      <c r="AI1" s="158"/>
      <c r="AJ1" s="158"/>
      <c r="AK1" s="158"/>
      <c r="AL1" s="158"/>
    </row>
    <row r="2" spans="1:38" ht="14.25" customHeight="1">
      <c r="A2" s="54"/>
      <c r="B2" s="6"/>
      <c r="C2" s="6"/>
      <c r="D2" s="6"/>
      <c r="E2" s="6"/>
      <c r="F2" s="6"/>
      <c r="G2" s="6"/>
      <c r="H2" s="6"/>
      <c r="I2" s="6"/>
      <c r="J2" s="6"/>
      <c r="K2" s="6"/>
      <c r="L2" s="6"/>
      <c r="M2" s="160" t="s">
        <v>0</v>
      </c>
      <c r="N2" s="160"/>
      <c r="O2" s="167" t="s">
        <v>85</v>
      </c>
      <c r="P2" s="168"/>
      <c r="Q2" s="168"/>
      <c r="R2" s="168"/>
      <c r="S2" s="54"/>
      <c r="T2" s="54"/>
      <c r="U2" s="54"/>
      <c r="V2" s="160" t="s">
        <v>1</v>
      </c>
      <c r="W2" s="160"/>
      <c r="X2" s="33" t="s">
        <v>88</v>
      </c>
      <c r="Y2" s="57"/>
      <c r="Z2" s="57"/>
      <c r="AA2" s="3"/>
      <c r="AB2" s="3"/>
      <c r="AC2" s="3"/>
      <c r="AD2" s="3"/>
      <c r="AE2" s="3"/>
      <c r="AF2" s="4"/>
      <c r="AG2" s="158"/>
      <c r="AH2" s="158"/>
      <c r="AI2" s="158"/>
      <c r="AJ2" s="158"/>
      <c r="AK2" s="158"/>
      <c r="AL2" s="158"/>
    </row>
    <row r="3" spans="1:38" ht="14.25" customHeight="1">
      <c r="A3" s="54"/>
      <c r="B3" s="6"/>
      <c r="C3" s="6"/>
      <c r="D3" s="6"/>
      <c r="E3" s="6"/>
      <c r="F3" s="6"/>
      <c r="G3" s="6"/>
      <c r="H3" s="6"/>
      <c r="I3" s="6"/>
      <c r="J3" s="6"/>
      <c r="K3" s="6"/>
      <c r="L3" s="6"/>
      <c r="M3" s="160"/>
      <c r="N3" s="160"/>
      <c r="O3" s="33"/>
      <c r="P3" s="34"/>
      <c r="Q3" s="34"/>
      <c r="R3" s="34"/>
      <c r="S3" s="54"/>
      <c r="T3" s="54"/>
      <c r="U3" s="54"/>
      <c r="V3" s="160"/>
      <c r="W3" s="160"/>
      <c r="X3" s="33"/>
      <c r="Y3" s="58"/>
      <c r="Z3" s="58"/>
      <c r="AA3" s="3"/>
      <c r="AB3" s="3"/>
      <c r="AC3" s="3"/>
      <c r="AD3" s="3"/>
      <c r="AE3" s="3"/>
      <c r="AF3" s="4"/>
      <c r="AG3" s="158"/>
      <c r="AH3" s="158"/>
      <c r="AI3" s="158"/>
      <c r="AJ3" s="158"/>
      <c r="AK3" s="158"/>
      <c r="AL3" s="158"/>
    </row>
    <row r="4" spans="1:38" ht="14.25" customHeight="1">
      <c r="A4" s="54"/>
      <c r="B4" s="6"/>
      <c r="C4" s="6"/>
      <c r="D4" s="6"/>
      <c r="E4" s="6"/>
      <c r="F4" s="6"/>
      <c r="G4" s="6"/>
      <c r="H4" s="6"/>
      <c r="I4" s="6"/>
      <c r="J4" s="6"/>
      <c r="K4" s="6"/>
      <c r="L4" s="6"/>
      <c r="M4" s="6"/>
      <c r="N4" s="3"/>
      <c r="O4" s="3"/>
      <c r="P4" s="3"/>
      <c r="Q4" s="3"/>
      <c r="R4" s="3"/>
      <c r="S4" s="54"/>
      <c r="T4" s="54"/>
      <c r="U4" s="54"/>
      <c r="V4" s="160"/>
      <c r="W4" s="160"/>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9" t="s">
        <v>154</v>
      </c>
      <c r="AH5" s="159"/>
      <c r="AI5" s="159"/>
      <c r="AJ5" s="159"/>
      <c r="AK5" s="159"/>
      <c r="AL5" s="159"/>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9" t="s">
        <v>2</v>
      </c>
      <c r="C8" s="169"/>
      <c r="D8" s="169"/>
      <c r="E8" s="169"/>
      <c r="F8" s="64" t="s">
        <v>104</v>
      </c>
      <c r="G8" s="6"/>
      <c r="H8" s="6"/>
      <c r="I8" s="6"/>
      <c r="J8" s="6"/>
      <c r="K8" s="6"/>
      <c r="L8" s="6"/>
      <c r="M8" s="6"/>
      <c r="N8" s="6"/>
      <c r="O8" s="6"/>
      <c r="P8" s="6"/>
      <c r="Q8" s="6"/>
      <c r="R8" s="6"/>
      <c r="S8" s="6"/>
      <c r="T8" s="169" t="s">
        <v>13</v>
      </c>
      <c r="U8" s="169"/>
      <c r="V8" s="169"/>
      <c r="W8" s="169"/>
      <c r="X8" s="6"/>
      <c r="Y8" s="6"/>
      <c r="Z8" s="6"/>
      <c r="AA8" s="6"/>
      <c r="AB8" s="6"/>
      <c r="AC8" s="6"/>
      <c r="AD8" s="6"/>
      <c r="AE8" s="6"/>
      <c r="AF8" s="6"/>
      <c r="AG8" s="6"/>
      <c r="AH8" s="6"/>
      <c r="AI8" s="6"/>
      <c r="AJ8" s="6"/>
      <c r="AK8" s="6"/>
      <c r="AL8" s="6"/>
    </row>
    <row r="9" spans="1:38" ht="14.25" customHeight="1">
      <c r="A9" s="54"/>
      <c r="B9" s="169"/>
      <c r="C9" s="169"/>
      <c r="D9" s="169"/>
      <c r="E9" s="169"/>
      <c r="F9" s="64" t="s">
        <v>105</v>
      </c>
      <c r="G9" s="6"/>
      <c r="H9" s="6"/>
      <c r="I9" s="6"/>
      <c r="J9" s="6"/>
      <c r="K9" s="6"/>
      <c r="L9" s="6"/>
      <c r="M9" s="6"/>
      <c r="N9" s="6"/>
      <c r="O9" s="6"/>
      <c r="P9" s="6"/>
      <c r="Q9" s="6"/>
      <c r="R9" s="6"/>
      <c r="S9" s="6"/>
      <c r="T9" s="169"/>
      <c r="U9" s="169"/>
      <c r="V9" s="169"/>
      <c r="W9" s="169"/>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70" t="s">
        <v>100</v>
      </c>
      <c r="C11" s="171"/>
      <c r="D11" s="171"/>
      <c r="E11" s="172"/>
      <c r="F11" s="149" t="s">
        <v>5</v>
      </c>
      <c r="G11" s="149"/>
      <c r="H11" s="149" t="s">
        <v>97</v>
      </c>
      <c r="I11" s="149"/>
      <c r="J11" s="149" t="s">
        <v>7</v>
      </c>
      <c r="K11" s="149"/>
      <c r="L11" s="149" t="s">
        <v>8</v>
      </c>
      <c r="M11" s="149"/>
      <c r="N11" s="149" t="s">
        <v>9</v>
      </c>
      <c r="O11" s="149"/>
      <c r="P11" s="149" t="s">
        <v>10</v>
      </c>
      <c r="Q11" s="149"/>
      <c r="R11" s="7"/>
      <c r="S11" s="8"/>
      <c r="T11" s="161" t="s">
        <v>4</v>
      </c>
      <c r="U11" s="161"/>
      <c r="V11" s="161"/>
      <c r="W11" s="161"/>
      <c r="X11" s="161" t="s">
        <v>5</v>
      </c>
      <c r="Y11" s="161"/>
      <c r="Z11" s="161" t="s">
        <v>6</v>
      </c>
      <c r="AA11" s="161"/>
      <c r="AB11" s="161" t="s">
        <v>7</v>
      </c>
      <c r="AC11" s="161"/>
      <c r="AD11" s="161" t="s">
        <v>8</v>
      </c>
      <c r="AE11" s="161"/>
      <c r="AF11" s="161" t="s">
        <v>86</v>
      </c>
      <c r="AG11" s="161"/>
      <c r="AH11" s="161" t="s">
        <v>16</v>
      </c>
      <c r="AI11" s="161"/>
      <c r="AJ11" s="6"/>
      <c r="AK11" s="6"/>
      <c r="AL11" s="6"/>
    </row>
    <row r="12" spans="1:38" ht="14.25" customHeight="1">
      <c r="A12" s="65"/>
      <c r="B12" s="173" t="s">
        <v>165</v>
      </c>
      <c r="C12" s="174" t="s">
        <v>127</v>
      </c>
      <c r="D12" s="174" t="s">
        <v>127</v>
      </c>
      <c r="E12" s="175" t="s">
        <v>127</v>
      </c>
      <c r="F12" s="141" t="s">
        <v>166</v>
      </c>
      <c r="G12" s="142" t="s">
        <v>136</v>
      </c>
      <c r="H12" s="143">
        <v>45922</v>
      </c>
      <c r="I12" s="144"/>
      <c r="J12" s="143">
        <v>45926</v>
      </c>
      <c r="K12" s="144"/>
      <c r="L12" s="143">
        <v>45929</v>
      </c>
      <c r="M12" s="144"/>
      <c r="N12" s="143">
        <v>45934</v>
      </c>
      <c r="O12" s="144"/>
      <c r="P12" s="119">
        <v>45939</v>
      </c>
      <c r="Q12" s="120"/>
      <c r="R12" s="9"/>
      <c r="S12" s="8"/>
      <c r="T12" s="163" t="s">
        <v>128</v>
      </c>
      <c r="U12" s="163"/>
      <c r="V12" s="163"/>
      <c r="W12" s="163"/>
      <c r="X12" s="164" t="s">
        <v>141</v>
      </c>
      <c r="Y12" s="164"/>
      <c r="Z12" s="165">
        <f>IFERROR(WORKDAY(AD12,-5,[1]休日!$A$2:$A$149),"")</f>
        <v>45916</v>
      </c>
      <c r="AA12" s="165"/>
      <c r="AB12" s="165">
        <f>IFERROR(WORKDAY(AD12,-1,[1]休日!$A$2:$A$149),"")</f>
        <v>45922</v>
      </c>
      <c r="AC12" s="165"/>
      <c r="AD12" s="165">
        <f>IFERROR(WORKDAY(AF12,-3,[1]休日!$A$2:$A$149),"")</f>
        <v>45924</v>
      </c>
      <c r="AE12" s="165"/>
      <c r="AF12" s="124">
        <v>45927</v>
      </c>
      <c r="AG12" s="124"/>
      <c r="AH12" s="162">
        <f>IF(AF12="","",AF12+3)</f>
        <v>45930</v>
      </c>
      <c r="AI12" s="162"/>
      <c r="AJ12" s="6"/>
      <c r="AK12" s="6"/>
      <c r="AL12" s="6"/>
    </row>
    <row r="13" spans="1:38" ht="14.25" customHeight="1">
      <c r="A13" s="65"/>
      <c r="B13" s="136" t="s">
        <v>102</v>
      </c>
      <c r="C13" s="137"/>
      <c r="D13" s="137"/>
      <c r="E13" s="138"/>
      <c r="F13" s="156" t="s">
        <v>152</v>
      </c>
      <c r="G13" s="157"/>
      <c r="H13" s="122">
        <v>45930</v>
      </c>
      <c r="I13" s="123"/>
      <c r="J13" s="122">
        <v>45933</v>
      </c>
      <c r="K13" s="123"/>
      <c r="L13" s="122">
        <v>45936</v>
      </c>
      <c r="M13" s="123"/>
      <c r="N13" s="122">
        <v>45941</v>
      </c>
      <c r="O13" s="123"/>
      <c r="P13" s="122">
        <v>45946</v>
      </c>
      <c r="Q13" s="123"/>
      <c r="R13" s="9"/>
      <c r="S13" s="8"/>
      <c r="T13" s="116" t="s">
        <v>128</v>
      </c>
      <c r="U13" s="117"/>
      <c r="V13" s="117"/>
      <c r="W13" s="118"/>
      <c r="X13" s="145" t="s">
        <v>145</v>
      </c>
      <c r="Y13" s="146"/>
      <c r="Z13" s="166">
        <f>IFERROR(WORKDAY(AD13,-5,[1]休日!$A$2:$A$149),"")</f>
        <v>45924</v>
      </c>
      <c r="AA13" s="166"/>
      <c r="AB13" s="127">
        <f>IFERROR(WORKDAY(AD13,-1,[1]休日!$A$2:$A$149),"")</f>
        <v>45930</v>
      </c>
      <c r="AC13" s="127"/>
      <c r="AD13" s="127">
        <f>IFERROR(WORKDAY(AF13,-3,[1]休日!$A$2:$A$149),"")</f>
        <v>45931</v>
      </c>
      <c r="AE13" s="127"/>
      <c r="AF13" s="126">
        <v>45934</v>
      </c>
      <c r="AG13" s="126"/>
      <c r="AH13" s="127">
        <f t="shared" ref="AH13:AH17" si="0">IF(AF13="","",AF13+3)</f>
        <v>45937</v>
      </c>
      <c r="AI13" s="127"/>
      <c r="AJ13" s="6"/>
      <c r="AK13" s="6"/>
      <c r="AL13" s="54"/>
    </row>
    <row r="14" spans="1:38" ht="14.25" customHeight="1">
      <c r="A14" s="65"/>
      <c r="B14" s="133" t="s">
        <v>162</v>
      </c>
      <c r="C14" s="134" t="s">
        <v>103</v>
      </c>
      <c r="D14" s="134" t="s">
        <v>103</v>
      </c>
      <c r="E14" s="135" t="s">
        <v>103</v>
      </c>
      <c r="F14" s="141" t="s">
        <v>153</v>
      </c>
      <c r="G14" s="142" t="s">
        <v>135</v>
      </c>
      <c r="H14" s="143">
        <v>45937</v>
      </c>
      <c r="I14" s="144"/>
      <c r="J14" s="143">
        <v>45940</v>
      </c>
      <c r="K14" s="144"/>
      <c r="L14" s="143">
        <v>45944</v>
      </c>
      <c r="M14" s="144"/>
      <c r="N14" s="143">
        <v>45948</v>
      </c>
      <c r="O14" s="144"/>
      <c r="P14" s="119">
        <v>45953</v>
      </c>
      <c r="Q14" s="120"/>
      <c r="R14" s="9"/>
      <c r="S14" s="8"/>
      <c r="T14" s="113" t="s">
        <v>128</v>
      </c>
      <c r="U14" s="114"/>
      <c r="V14" s="114"/>
      <c r="W14" s="115"/>
      <c r="X14" s="154" t="s">
        <v>146</v>
      </c>
      <c r="Y14" s="155"/>
      <c r="Z14" s="139">
        <f>IFERROR(WORKDAY(AD14,-5,[1]休日!$A$2:$A$149),"")</f>
        <v>45931</v>
      </c>
      <c r="AA14" s="140"/>
      <c r="AB14" s="139">
        <f>IFERROR(WORKDAY(AD14,-1,[1]休日!$A$2:$A$149),"")</f>
        <v>45937</v>
      </c>
      <c r="AC14" s="140"/>
      <c r="AD14" s="139">
        <f>IFERROR(WORKDAY(AF14,-3,[1]休日!$A$2:$A$149),"")</f>
        <v>45938</v>
      </c>
      <c r="AE14" s="140"/>
      <c r="AF14" s="124">
        <v>45941</v>
      </c>
      <c r="AG14" s="124"/>
      <c r="AH14" s="162">
        <f t="shared" si="0"/>
        <v>45944</v>
      </c>
      <c r="AI14" s="162"/>
      <c r="AJ14" s="6"/>
      <c r="AK14" s="6"/>
      <c r="AL14" s="54"/>
    </row>
    <row r="15" spans="1:38" ht="14.25" customHeight="1">
      <c r="A15" s="65"/>
      <c r="B15" s="136" t="s">
        <v>164</v>
      </c>
      <c r="C15" s="137" t="s">
        <v>130</v>
      </c>
      <c r="D15" s="137" t="s">
        <v>130</v>
      </c>
      <c r="E15" s="138" t="s">
        <v>130</v>
      </c>
      <c r="F15" s="156" t="s">
        <v>147</v>
      </c>
      <c r="G15" s="157"/>
      <c r="H15" s="122">
        <v>45944</v>
      </c>
      <c r="I15" s="123"/>
      <c r="J15" s="122">
        <v>45947</v>
      </c>
      <c r="K15" s="123"/>
      <c r="L15" s="122">
        <v>45950</v>
      </c>
      <c r="M15" s="123"/>
      <c r="N15" s="122">
        <v>45955</v>
      </c>
      <c r="O15" s="123"/>
      <c r="P15" s="122">
        <v>45960</v>
      </c>
      <c r="Q15" s="123"/>
      <c r="R15" s="9"/>
      <c r="S15" s="8"/>
      <c r="T15" s="116" t="s">
        <v>128</v>
      </c>
      <c r="U15" s="117"/>
      <c r="V15" s="117"/>
      <c r="W15" s="118"/>
      <c r="X15" s="145" t="s">
        <v>155</v>
      </c>
      <c r="Y15" s="146"/>
      <c r="Z15" s="147">
        <f>IFERROR(WORKDAY(AD15,-5,[1]休日!$A$2:$A$149),"")</f>
        <v>45937</v>
      </c>
      <c r="AA15" s="148"/>
      <c r="AB15" s="131">
        <f>IFERROR(WORKDAY(AD15,-1,[1]休日!$A$2:$A$149),"")</f>
        <v>45944</v>
      </c>
      <c r="AC15" s="132"/>
      <c r="AD15" s="131">
        <f>IFERROR(WORKDAY(AF15,-3,[1]休日!$A$2:$A$149),"")</f>
        <v>45945</v>
      </c>
      <c r="AE15" s="132"/>
      <c r="AF15" s="126">
        <v>45948</v>
      </c>
      <c r="AG15" s="126"/>
      <c r="AH15" s="127">
        <f t="shared" si="0"/>
        <v>45951</v>
      </c>
      <c r="AI15" s="127"/>
      <c r="AJ15" s="6"/>
      <c r="AK15" s="6"/>
      <c r="AL15" s="54"/>
    </row>
    <row r="16" spans="1:38" ht="14.25" customHeight="1">
      <c r="A16" s="54"/>
      <c r="B16" s="133" t="s">
        <v>165</v>
      </c>
      <c r="C16" s="134" t="s">
        <v>127</v>
      </c>
      <c r="D16" s="134" t="s">
        <v>127</v>
      </c>
      <c r="E16" s="135" t="s">
        <v>127</v>
      </c>
      <c r="F16" s="141" t="s">
        <v>167</v>
      </c>
      <c r="G16" s="142" t="s">
        <v>136</v>
      </c>
      <c r="H16" s="143">
        <v>45951</v>
      </c>
      <c r="I16" s="144"/>
      <c r="J16" s="143">
        <v>45954</v>
      </c>
      <c r="K16" s="144"/>
      <c r="L16" s="143">
        <v>45957</v>
      </c>
      <c r="M16" s="144"/>
      <c r="N16" s="143">
        <v>45962</v>
      </c>
      <c r="O16" s="144"/>
      <c r="P16" s="119">
        <v>45967</v>
      </c>
      <c r="Q16" s="120"/>
      <c r="R16" s="6"/>
      <c r="S16" s="6"/>
      <c r="T16" s="113" t="s">
        <v>128</v>
      </c>
      <c r="U16" s="114"/>
      <c r="V16" s="114"/>
      <c r="W16" s="115"/>
      <c r="X16" s="154" t="s">
        <v>156</v>
      </c>
      <c r="Y16" s="155"/>
      <c r="Z16" s="139">
        <f>IFERROR(WORKDAY(AD16,-5,[1]休日!$A$2:$A$149),"")</f>
        <v>45945</v>
      </c>
      <c r="AA16" s="140"/>
      <c r="AB16" s="129">
        <f>IFERROR(WORKDAY(AD16,-1,[1]休日!$A$2:$A$149),"")</f>
        <v>45951</v>
      </c>
      <c r="AC16" s="130"/>
      <c r="AD16" s="129">
        <f>IFERROR(WORKDAY(AF16,-3,[1]休日!$A$2:$A$149),"")</f>
        <v>45952</v>
      </c>
      <c r="AE16" s="130"/>
      <c r="AF16" s="124">
        <v>45955</v>
      </c>
      <c r="AG16" s="124"/>
      <c r="AH16" s="125">
        <f t="shared" si="0"/>
        <v>45958</v>
      </c>
      <c r="AI16" s="125"/>
      <c r="AJ16" s="6"/>
      <c r="AK16" s="6"/>
      <c r="AL16" s="6"/>
    </row>
    <row r="17" spans="1:44" ht="14.25" customHeight="1">
      <c r="A17" s="54"/>
      <c r="B17" s="136" t="s">
        <v>102</v>
      </c>
      <c r="C17" s="137"/>
      <c r="D17" s="137"/>
      <c r="E17" s="138"/>
      <c r="F17" s="156" t="s">
        <v>161</v>
      </c>
      <c r="G17" s="157"/>
      <c r="H17" s="122">
        <v>45958</v>
      </c>
      <c r="I17" s="123"/>
      <c r="J17" s="122">
        <v>45961</v>
      </c>
      <c r="K17" s="123"/>
      <c r="L17" s="122">
        <v>45965</v>
      </c>
      <c r="M17" s="123"/>
      <c r="N17" s="122">
        <v>45969</v>
      </c>
      <c r="O17" s="123"/>
      <c r="P17" s="122">
        <v>45974</v>
      </c>
      <c r="Q17" s="123"/>
      <c r="R17" s="6"/>
      <c r="S17" s="6"/>
      <c r="T17" s="116" t="s">
        <v>128</v>
      </c>
      <c r="U17" s="117"/>
      <c r="V17" s="117"/>
      <c r="W17" s="118"/>
      <c r="X17" s="145" t="s">
        <v>170</v>
      </c>
      <c r="Y17" s="146"/>
      <c r="Z17" s="147">
        <f>IFERROR(WORKDAY(AD17,-5,[1]休日!$A$2:$A$149),"")</f>
        <v>45952</v>
      </c>
      <c r="AA17" s="148"/>
      <c r="AB17" s="131">
        <f>IFERROR(WORKDAY(AD17,-1,[1]休日!$A$2:$A$149),"")</f>
        <v>45958</v>
      </c>
      <c r="AC17" s="132"/>
      <c r="AD17" s="131">
        <f>IFERROR(WORKDAY(AF17,-3,[1]休日!$A$2:$A$149),"")</f>
        <v>45959</v>
      </c>
      <c r="AE17" s="132"/>
      <c r="AF17" s="126">
        <v>45962</v>
      </c>
      <c r="AG17" s="126"/>
      <c r="AH17" s="127">
        <f t="shared" si="0"/>
        <v>45965</v>
      </c>
      <c r="AI17" s="127"/>
      <c r="AJ17" s="6"/>
      <c r="AK17" s="6"/>
      <c r="AL17" s="6"/>
    </row>
    <row r="18" spans="1:44" ht="14.25" customHeight="1">
      <c r="A18" s="54"/>
      <c r="B18" s="133" t="s">
        <v>162</v>
      </c>
      <c r="C18" s="134"/>
      <c r="D18" s="134"/>
      <c r="E18" s="135"/>
      <c r="F18" s="141" t="s">
        <v>163</v>
      </c>
      <c r="G18" s="142"/>
      <c r="H18" s="143">
        <v>45965</v>
      </c>
      <c r="I18" s="144"/>
      <c r="J18" s="143">
        <v>45968</v>
      </c>
      <c r="K18" s="144"/>
      <c r="L18" s="143">
        <v>45971</v>
      </c>
      <c r="M18" s="144"/>
      <c r="N18" s="143">
        <v>45976</v>
      </c>
      <c r="O18" s="144"/>
      <c r="P18" s="119">
        <v>45981</v>
      </c>
      <c r="Q18" s="120"/>
      <c r="R18" s="35"/>
      <c r="S18" s="6"/>
      <c r="T18" s="113" t="s">
        <v>128</v>
      </c>
      <c r="U18" s="114"/>
      <c r="V18" s="114"/>
      <c r="W18" s="115"/>
      <c r="X18" s="154" t="s">
        <v>171</v>
      </c>
      <c r="Y18" s="155"/>
      <c r="Z18" s="139">
        <f>IFERROR(WORKDAY(AD18,-5,[1]休日!$A$2:$A$149),"")</f>
        <v>45958</v>
      </c>
      <c r="AA18" s="140"/>
      <c r="AB18" s="129">
        <f>IFERROR(WORKDAY(AD18,-1,[1]休日!$A$2:$A$149),"")</f>
        <v>45965</v>
      </c>
      <c r="AC18" s="130"/>
      <c r="AD18" s="129">
        <f>IFERROR(WORKDAY(AF18,-3,[1]休日!$A$2:$A$149),"")</f>
        <v>45966</v>
      </c>
      <c r="AE18" s="130"/>
      <c r="AF18" s="124">
        <v>45969</v>
      </c>
      <c r="AG18" s="124"/>
      <c r="AH18" s="125">
        <f t="shared" ref="AH18" si="1">IF(AF18="","",AF18+3)</f>
        <v>45972</v>
      </c>
      <c r="AI18" s="125"/>
      <c r="AJ18" s="6"/>
      <c r="AK18" s="6"/>
      <c r="AL18" s="6"/>
    </row>
    <row r="19" spans="1:44" ht="14.25" customHeight="1">
      <c r="A19" s="66"/>
      <c r="B19" s="136" t="s">
        <v>164</v>
      </c>
      <c r="C19" s="137"/>
      <c r="D19" s="137"/>
      <c r="E19" s="138"/>
      <c r="F19" s="156" t="s">
        <v>169</v>
      </c>
      <c r="G19" s="157"/>
      <c r="H19" s="122">
        <v>45972</v>
      </c>
      <c r="I19" s="123"/>
      <c r="J19" s="122">
        <v>45975</v>
      </c>
      <c r="K19" s="123"/>
      <c r="L19" s="122">
        <v>45978</v>
      </c>
      <c r="M19" s="123"/>
      <c r="N19" s="122">
        <v>45983</v>
      </c>
      <c r="O19" s="123"/>
      <c r="P19" s="122">
        <v>45988</v>
      </c>
      <c r="Q19" s="123"/>
      <c r="R19" s="35"/>
      <c r="S19" s="6"/>
      <c r="T19" s="150" t="s">
        <v>128</v>
      </c>
      <c r="U19" s="150"/>
      <c r="V19" s="150"/>
      <c r="W19" s="150"/>
      <c r="X19" s="151" t="s">
        <v>132</v>
      </c>
      <c r="Y19" s="151"/>
      <c r="Z19" s="121">
        <f>IFERROR(WORKDAY(AD19,-5,[1]休日!$A$2:$A$149),"")</f>
        <v>45812</v>
      </c>
      <c r="AA19" s="121"/>
      <c r="AB19" s="121">
        <f>IFERROR(WORKDAY(AD19,-1,[1]休日!$A$2:$A$149),"")</f>
        <v>45818</v>
      </c>
      <c r="AC19" s="121"/>
      <c r="AD19" s="121">
        <f>IFERROR(WORKDAY(AF19,-3,[1]休日!$A$2:$A$149),"")</f>
        <v>45819</v>
      </c>
      <c r="AE19" s="121"/>
      <c r="AF19" s="128">
        <v>45822</v>
      </c>
      <c r="AG19" s="128"/>
      <c r="AH19" s="121">
        <f t="shared" ref="AH19" si="2">IF(AF19="","",AF19+3)</f>
        <v>45825</v>
      </c>
      <c r="AI19" s="121"/>
      <c r="AJ19" s="49"/>
      <c r="AK19" s="49"/>
      <c r="AL19" s="49"/>
      <c r="AM19" s="39"/>
      <c r="AN19" s="39"/>
      <c r="AO19" s="39"/>
      <c r="AP19" s="39"/>
      <c r="AQ19" s="39"/>
      <c r="AR19" s="39"/>
    </row>
    <row r="20" spans="1:44" ht="14.25" customHeight="1">
      <c r="A20" s="54"/>
      <c r="B20" s="133" t="s">
        <v>165</v>
      </c>
      <c r="C20" s="134"/>
      <c r="D20" s="134"/>
      <c r="E20" s="135"/>
      <c r="F20" s="141" t="s">
        <v>168</v>
      </c>
      <c r="G20" s="142"/>
      <c r="H20" s="143">
        <v>45979</v>
      </c>
      <c r="I20" s="144"/>
      <c r="J20" s="143">
        <v>45982</v>
      </c>
      <c r="K20" s="144"/>
      <c r="L20" s="143">
        <v>45986</v>
      </c>
      <c r="M20" s="144"/>
      <c r="N20" s="143">
        <v>45990</v>
      </c>
      <c r="O20" s="144"/>
      <c r="P20" s="119">
        <v>45995</v>
      </c>
      <c r="Q20" s="120"/>
      <c r="R20" s="9"/>
      <c r="S20" s="8"/>
      <c r="T20" s="152"/>
      <c r="U20" s="152"/>
      <c r="V20" s="152"/>
      <c r="W20" s="152"/>
      <c r="X20" s="153"/>
      <c r="Y20" s="153"/>
      <c r="Z20" s="112" t="str">
        <f>IFERROR(WORKDAY(AD20,-5,[1]休日!$A$2:$A$149),"")</f>
        <v/>
      </c>
      <c r="AA20" s="112"/>
      <c r="AB20" s="112" t="str">
        <f>IFERROR(WORKDAY(AD20,-1,[1]休日!$A$2:$A$149),"")</f>
        <v/>
      </c>
      <c r="AC20" s="112"/>
      <c r="AD20" s="112" t="str">
        <f>IFERROR(WORKDAY(AF20,-3,[1]休日!$A$2:$A$149),"")</f>
        <v/>
      </c>
      <c r="AE20" s="112"/>
      <c r="AF20" s="111"/>
      <c r="AG20" s="111"/>
      <c r="AH20" s="110" t="str">
        <f t="shared" ref="AH20" si="3">IF(AF20="","",AF20+3)</f>
        <v/>
      </c>
      <c r="AI20" s="110"/>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9" t="s">
        <v>11</v>
      </c>
      <c r="C22" s="169"/>
      <c r="D22" s="169"/>
      <c r="E22" s="169"/>
      <c r="F22" s="6"/>
      <c r="G22" s="6"/>
      <c r="H22" s="188"/>
      <c r="I22" s="188"/>
      <c r="J22" s="188"/>
      <c r="K22" s="188"/>
      <c r="L22" s="188"/>
      <c r="M22" s="188"/>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9"/>
      <c r="C23" s="169"/>
      <c r="D23" s="169"/>
      <c r="E23" s="169"/>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9" t="s">
        <v>4</v>
      </c>
      <c r="C25" s="149"/>
      <c r="D25" s="149"/>
      <c r="E25" s="149"/>
      <c r="F25" s="149" t="s">
        <v>5</v>
      </c>
      <c r="G25" s="149"/>
      <c r="H25" s="149" t="s">
        <v>6</v>
      </c>
      <c r="I25" s="149"/>
      <c r="J25" s="149" t="s">
        <v>7</v>
      </c>
      <c r="K25" s="149"/>
      <c r="L25" s="149" t="s">
        <v>8</v>
      </c>
      <c r="M25" s="149"/>
      <c r="N25" s="149" t="s">
        <v>9</v>
      </c>
      <c r="O25" s="149"/>
      <c r="P25" s="149" t="s">
        <v>12</v>
      </c>
      <c r="Q25" s="149"/>
      <c r="R25" s="6"/>
      <c r="S25" s="6"/>
      <c r="T25" s="70" t="s">
        <v>109</v>
      </c>
      <c r="U25" s="70"/>
      <c r="V25" s="6"/>
      <c r="W25" s="6"/>
      <c r="X25" s="6"/>
      <c r="Y25" s="6"/>
      <c r="Z25" s="6"/>
      <c r="AA25" s="6"/>
      <c r="AB25" s="6"/>
      <c r="AC25" s="6"/>
      <c r="AD25" s="6"/>
      <c r="AE25" s="6"/>
      <c r="AF25" s="6"/>
      <c r="AG25" s="6"/>
      <c r="AH25" s="6"/>
      <c r="AI25" s="9"/>
    </row>
    <row r="26" spans="1:44" ht="14.25" customHeight="1">
      <c r="A26" s="54"/>
      <c r="B26" s="189" t="s">
        <v>131</v>
      </c>
      <c r="C26" s="190"/>
      <c r="D26" s="190"/>
      <c r="E26" s="191"/>
      <c r="F26" s="156" t="s">
        <v>142</v>
      </c>
      <c r="G26" s="157"/>
      <c r="H26" s="122">
        <f>IFERROR(WORKDAY(L26,-4,休日!$A$2:$A$149),"")</f>
        <v>45908</v>
      </c>
      <c r="I26" s="123"/>
      <c r="J26" s="182">
        <f>IFERROR(WORKDAY(L26,-2,休日!$A$2:$A$149),"")</f>
        <v>45910</v>
      </c>
      <c r="K26" s="183"/>
      <c r="L26" s="182">
        <f>IFERROR(WORKDAY(N26,-4,休日!$A$2:$A$149),"")</f>
        <v>45912</v>
      </c>
      <c r="M26" s="183"/>
      <c r="N26" s="182">
        <v>45919</v>
      </c>
      <c r="O26" s="183"/>
      <c r="P26" s="122">
        <v>45926</v>
      </c>
      <c r="Q26" s="123"/>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73" t="s">
        <v>133</v>
      </c>
      <c r="C27" s="174"/>
      <c r="D27" s="174"/>
      <c r="E27" s="175"/>
      <c r="F27" s="141" t="s">
        <v>148</v>
      </c>
      <c r="G27" s="142"/>
      <c r="H27" s="186">
        <f>IFERROR(WORKDAY(L27,-4,休日!$A$2:$A$149),"")</f>
        <v>45912</v>
      </c>
      <c r="I27" s="187"/>
      <c r="J27" s="184">
        <f>IFERROR(WORKDAY(L27,-2,休日!$A$2:$A$149),"")</f>
        <v>45917</v>
      </c>
      <c r="K27" s="185"/>
      <c r="L27" s="184">
        <f>IFERROR(WORKDAY(N27,-4,休日!$A$2:$A$149),"")</f>
        <v>45919</v>
      </c>
      <c r="M27" s="185"/>
      <c r="N27" s="184">
        <v>45926</v>
      </c>
      <c r="O27" s="185"/>
      <c r="P27" s="186">
        <v>45931</v>
      </c>
      <c r="Q27" s="187"/>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89" t="s">
        <v>134</v>
      </c>
      <c r="C28" s="190"/>
      <c r="D28" s="190"/>
      <c r="E28" s="191"/>
      <c r="F28" s="156" t="s">
        <v>149</v>
      </c>
      <c r="G28" s="157"/>
      <c r="H28" s="122">
        <f>IFERROR(WORKDAY(L28,-4,休日!$A$2:$A$149),"")</f>
        <v>45922</v>
      </c>
      <c r="I28" s="123"/>
      <c r="J28" s="182">
        <f>IFERROR(WORKDAY(L28,-2,休日!$A$2:$A$149),"")</f>
        <v>45925</v>
      </c>
      <c r="K28" s="183"/>
      <c r="L28" s="182">
        <f>IFERROR(WORKDAY(N28,-4,休日!$A$2:$A$149),"")</f>
        <v>45929</v>
      </c>
      <c r="M28" s="183"/>
      <c r="N28" s="182">
        <v>45933</v>
      </c>
      <c r="O28" s="183"/>
      <c r="P28" s="122">
        <v>45938</v>
      </c>
      <c r="Q28" s="123"/>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73" t="s">
        <v>129</v>
      </c>
      <c r="C29" s="174"/>
      <c r="D29" s="174"/>
      <c r="E29" s="175"/>
      <c r="F29" s="141" t="s">
        <v>150</v>
      </c>
      <c r="G29" s="142"/>
      <c r="H29" s="186">
        <f>IFERROR(WORKDAY(L29,-4,休日!$A$2:$A$149),"")</f>
        <v>45930</v>
      </c>
      <c r="I29" s="187"/>
      <c r="J29" s="184">
        <f>IFERROR(WORKDAY(L29,-2,休日!$A$2:$A$149),"")</f>
        <v>45932</v>
      </c>
      <c r="K29" s="185"/>
      <c r="L29" s="184">
        <f>IFERROR(WORKDAY(N29,-4,休日!$A$2:$A$149),"")</f>
        <v>45936</v>
      </c>
      <c r="M29" s="185"/>
      <c r="N29" s="184">
        <v>45940</v>
      </c>
      <c r="O29" s="185"/>
      <c r="P29" s="186">
        <v>45945</v>
      </c>
      <c r="Q29" s="187"/>
      <c r="R29" s="6"/>
      <c r="S29" s="8"/>
      <c r="T29" s="70" t="s">
        <v>113</v>
      </c>
      <c r="AJ29" s="54"/>
      <c r="AK29" s="54"/>
      <c r="AL29" s="54"/>
    </row>
    <row r="30" spans="1:44" ht="14.25" customHeight="1">
      <c r="A30" s="65"/>
      <c r="B30" s="189" t="s">
        <v>89</v>
      </c>
      <c r="C30" s="190"/>
      <c r="D30" s="190"/>
      <c r="E30" s="191"/>
      <c r="F30" s="156" t="s">
        <v>160</v>
      </c>
      <c r="G30" s="157"/>
      <c r="H30" s="122">
        <f>IFERROR(WORKDAY(L30,-4,休日!$A$2:$A$149),"")</f>
        <v>45936</v>
      </c>
      <c r="I30" s="123"/>
      <c r="J30" s="182">
        <f>IFERROR(WORKDAY(L30,-2,休日!$A$2:$A$149),"")</f>
        <v>45938</v>
      </c>
      <c r="K30" s="183"/>
      <c r="L30" s="182">
        <v>45940</v>
      </c>
      <c r="M30" s="183"/>
      <c r="N30" s="182">
        <v>45947</v>
      </c>
      <c r="O30" s="183"/>
      <c r="P30" s="122">
        <v>45952</v>
      </c>
      <c r="Q30" s="123"/>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73" t="s">
        <v>133</v>
      </c>
      <c r="C31" s="174"/>
      <c r="D31" s="174"/>
      <c r="E31" s="175"/>
      <c r="F31" s="141" t="s">
        <v>157</v>
      </c>
      <c r="G31" s="142"/>
      <c r="H31" s="186">
        <f>IFERROR(WORKDAY(L31,-4,休日!$A$2:$A$149),"")</f>
        <v>45944</v>
      </c>
      <c r="I31" s="187"/>
      <c r="J31" s="184">
        <f>IFERROR(WORKDAY(L31,-2,休日!$A$2:$A$149),"")</f>
        <v>45946</v>
      </c>
      <c r="K31" s="185"/>
      <c r="L31" s="184">
        <f>IFERROR(WORKDAY(N31,-4,休日!$A$2:$A$149),"")</f>
        <v>45950</v>
      </c>
      <c r="M31" s="185"/>
      <c r="N31" s="184">
        <v>45954</v>
      </c>
      <c r="O31" s="185"/>
      <c r="P31" s="186">
        <v>45959</v>
      </c>
      <c r="Q31" s="187"/>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89" t="s">
        <v>134</v>
      </c>
      <c r="C32" s="190"/>
      <c r="D32" s="190"/>
      <c r="E32" s="191"/>
      <c r="F32" s="156" t="s">
        <v>174</v>
      </c>
      <c r="G32" s="157"/>
      <c r="H32" s="122">
        <f>IFERROR(WORKDAY(L32,-4,休日!$A$2:$A$149),"")</f>
        <v>45951</v>
      </c>
      <c r="I32" s="123"/>
      <c r="J32" s="182">
        <f>IFERROR(WORKDAY(L32,-2,休日!$A$2:$A$149),"")</f>
        <v>45953</v>
      </c>
      <c r="K32" s="183"/>
      <c r="L32" s="182">
        <v>45957</v>
      </c>
      <c r="M32" s="183"/>
      <c r="N32" s="182">
        <v>45961</v>
      </c>
      <c r="O32" s="183"/>
      <c r="P32" s="122">
        <v>45966</v>
      </c>
      <c r="Q32" s="123"/>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73" t="s">
        <v>129</v>
      </c>
      <c r="C33" s="174"/>
      <c r="D33" s="174"/>
      <c r="E33" s="175"/>
      <c r="F33" s="141" t="s">
        <v>150</v>
      </c>
      <c r="G33" s="142"/>
      <c r="H33" s="186">
        <f>IFERROR(WORKDAY(L33,-4,休日!$A$2:$A$149),"")</f>
        <v>45957</v>
      </c>
      <c r="I33" s="187"/>
      <c r="J33" s="184">
        <f>IFERROR(WORKDAY(L33,-2,休日!$A$2:$A$149),"")</f>
        <v>45959</v>
      </c>
      <c r="K33" s="185"/>
      <c r="L33" s="184">
        <f>IFERROR(WORKDAY(N33,-4,休日!$A$2:$A$149),"")</f>
        <v>45961</v>
      </c>
      <c r="M33" s="185"/>
      <c r="N33" s="184">
        <v>45968</v>
      </c>
      <c r="O33" s="185"/>
      <c r="P33" s="186">
        <v>45973</v>
      </c>
      <c r="Q33" s="187"/>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9" t="s">
        <v>3</v>
      </c>
      <c r="C35" s="169"/>
      <c r="D35" s="169"/>
      <c r="E35" s="169"/>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9"/>
      <c r="C36" s="169"/>
      <c r="D36" s="169"/>
      <c r="E36" s="169"/>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70" t="s">
        <v>4</v>
      </c>
      <c r="C38" s="171"/>
      <c r="D38" s="171"/>
      <c r="E38" s="172"/>
      <c r="F38" s="170" t="s">
        <v>5</v>
      </c>
      <c r="G38" s="172"/>
      <c r="H38" s="170" t="s">
        <v>6</v>
      </c>
      <c r="I38" s="172"/>
      <c r="J38" s="170" t="s">
        <v>7</v>
      </c>
      <c r="K38" s="172"/>
      <c r="L38" s="170" t="s">
        <v>8</v>
      </c>
      <c r="M38" s="172"/>
      <c r="N38" s="170" t="s">
        <v>9</v>
      </c>
      <c r="O38" s="172"/>
      <c r="P38" s="170" t="s">
        <v>99</v>
      </c>
      <c r="Q38" s="172"/>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05" t="s">
        <v>140</v>
      </c>
      <c r="C39" s="106"/>
      <c r="D39" s="106"/>
      <c r="E39" s="107"/>
      <c r="F39" s="193" t="s">
        <v>143</v>
      </c>
      <c r="G39" s="194"/>
      <c r="H39" s="199">
        <f>IFERROR(WORKDAY(L39,-4,[1]休日!$A$2:$A$149),"")</f>
        <v>45918</v>
      </c>
      <c r="I39" s="177"/>
      <c r="J39" s="176">
        <f>IFERROR(WORKDAY(L39,-1,[1]休日!$A$2:$A$149),"")</f>
        <v>45924</v>
      </c>
      <c r="K39" s="177"/>
      <c r="L39" s="176">
        <f>IFERROR(WORKDAY(N39,-2,[1]休日!$A$2:$A$149),"")</f>
        <v>45925</v>
      </c>
      <c r="M39" s="177"/>
      <c r="N39" s="178">
        <v>45928</v>
      </c>
      <c r="O39" s="179"/>
      <c r="P39" s="204">
        <f>IF(N39="","",N39+13)</f>
        <v>45941</v>
      </c>
      <c r="Q39" s="205"/>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02" t="s">
        <v>137</v>
      </c>
      <c r="C40" s="103"/>
      <c r="D40" s="103"/>
      <c r="E40" s="104"/>
      <c r="F40" s="141" t="s">
        <v>144</v>
      </c>
      <c r="G40" s="195"/>
      <c r="H40" s="165">
        <f>IFERROR(WORKDAY(L40,-4,[1]休日!$A$2:$A$149),"")</f>
        <v>45926</v>
      </c>
      <c r="I40" s="165"/>
      <c r="J40" s="165">
        <f>IFERROR(WORKDAY(L40,-1,[1]休日!$A$2:$A$149),"")</f>
        <v>45931</v>
      </c>
      <c r="K40" s="165"/>
      <c r="L40" s="165">
        <f>IFERROR(WORKDAY(N40,-2,[1]休日!$A$2:$A$149),"")</f>
        <v>45932</v>
      </c>
      <c r="M40" s="165"/>
      <c r="N40" s="180">
        <v>45935</v>
      </c>
      <c r="O40" s="181"/>
      <c r="P40" s="162">
        <f t="shared" ref="P40:P45" si="4">IF(N40="","",N40+13)</f>
        <v>45948</v>
      </c>
      <c r="Q40" s="162"/>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05" t="s">
        <v>138</v>
      </c>
      <c r="C41" s="106"/>
      <c r="D41" s="106"/>
      <c r="E41" s="107"/>
      <c r="F41" s="193" t="s">
        <v>151</v>
      </c>
      <c r="G41" s="200"/>
      <c r="H41" s="166">
        <f>IFERROR(WORKDAY(L41,-4,[1]休日!$A$2:$A$149),"")</f>
        <v>45933</v>
      </c>
      <c r="I41" s="166"/>
      <c r="J41" s="166">
        <f>IFERROR(WORKDAY(L41,-1,[1]休日!$A$2:$A$149),"")</f>
        <v>45938</v>
      </c>
      <c r="K41" s="166"/>
      <c r="L41" s="166">
        <f>IFERROR(WORKDAY(N41,-2,[1]休日!$A$2:$A$149),"")</f>
        <v>45939</v>
      </c>
      <c r="M41" s="166"/>
      <c r="N41" s="178">
        <v>45942</v>
      </c>
      <c r="O41" s="179"/>
      <c r="P41" s="192">
        <f t="shared" si="4"/>
        <v>45955</v>
      </c>
      <c r="Q41" s="192"/>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96" t="s">
        <v>139</v>
      </c>
      <c r="C42" s="197"/>
      <c r="D42" s="197"/>
      <c r="E42" s="198"/>
      <c r="F42" s="141" t="s">
        <v>158</v>
      </c>
      <c r="G42" s="195"/>
      <c r="H42" s="165">
        <f>IFERROR(WORKDAY(L42,-4,[1]休日!$A$2:$A$149),"")</f>
        <v>45939</v>
      </c>
      <c r="I42" s="165"/>
      <c r="J42" s="165">
        <f>IFERROR(WORKDAY(L42,-1,[1]休日!$A$2:$A$149),"")</f>
        <v>45945</v>
      </c>
      <c r="K42" s="165"/>
      <c r="L42" s="165">
        <f>IFERROR(WORKDAY(N42,-2,[1]休日!$A$2:$A$149),"")</f>
        <v>45946</v>
      </c>
      <c r="M42" s="165"/>
      <c r="N42" s="180">
        <v>45949</v>
      </c>
      <c r="O42" s="181"/>
      <c r="P42" s="162">
        <f t="shared" si="4"/>
        <v>45962</v>
      </c>
      <c r="Q42" s="162"/>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201" t="s">
        <v>140</v>
      </c>
      <c r="C43" s="202"/>
      <c r="D43" s="202"/>
      <c r="E43" s="203"/>
      <c r="F43" s="193" t="s">
        <v>159</v>
      </c>
      <c r="G43" s="194"/>
      <c r="H43" s="166">
        <f>IFERROR(WORKDAY(L43,-4,[1]休日!$A$2:$A$149),"")</f>
        <v>45947</v>
      </c>
      <c r="I43" s="166"/>
      <c r="J43" s="166">
        <f>IFERROR(WORKDAY(L43,-1,[1]休日!$A$2:$A$149),"")</f>
        <v>45952</v>
      </c>
      <c r="K43" s="166"/>
      <c r="L43" s="166">
        <f>IFERROR(WORKDAY(N43,-2,[1]休日!$A$2:$A$149),"")</f>
        <v>45953</v>
      </c>
      <c r="M43" s="166"/>
      <c r="N43" s="178">
        <v>45956</v>
      </c>
      <c r="O43" s="179"/>
      <c r="P43" s="192">
        <f t="shared" si="4"/>
        <v>45969</v>
      </c>
      <c r="Q43" s="192"/>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02" t="s">
        <v>137</v>
      </c>
      <c r="C44" s="103"/>
      <c r="D44" s="103"/>
      <c r="E44" s="104"/>
      <c r="F44" s="141" t="s">
        <v>172</v>
      </c>
      <c r="G44" s="195"/>
      <c r="H44" s="165">
        <f>IFERROR(WORKDAY(L44,-4,[1]休日!$A$2:$A$149),"")</f>
        <v>45954</v>
      </c>
      <c r="I44" s="165"/>
      <c r="J44" s="165">
        <f>IFERROR(WORKDAY(L44,-1,[1]休日!$A$2:$A$149),"")</f>
        <v>45959</v>
      </c>
      <c r="K44" s="165"/>
      <c r="L44" s="165">
        <f>IFERROR(WORKDAY(N44,-2,[1]休日!$A$2:$A$149),"")</f>
        <v>45960</v>
      </c>
      <c r="M44" s="165"/>
      <c r="N44" s="180">
        <v>45963</v>
      </c>
      <c r="O44" s="181"/>
      <c r="P44" s="162">
        <f t="shared" si="4"/>
        <v>45976</v>
      </c>
      <c r="Q44" s="162"/>
      <c r="R44" s="38"/>
      <c r="S44" s="6"/>
      <c r="AL44" s="6"/>
    </row>
    <row r="45" spans="1:38" ht="14.25" customHeight="1">
      <c r="A45" s="54"/>
      <c r="B45" s="105" t="s">
        <v>138</v>
      </c>
      <c r="C45" s="106"/>
      <c r="D45" s="106"/>
      <c r="E45" s="107"/>
      <c r="F45" s="193" t="s">
        <v>173</v>
      </c>
      <c r="G45" s="200"/>
      <c r="H45" s="166">
        <f>IFERROR(WORKDAY(L45,-4,[1]休日!$A$2:$A$149),"")</f>
        <v>45960</v>
      </c>
      <c r="I45" s="166"/>
      <c r="J45" s="166">
        <f>IFERROR(WORKDAY(L45,-1,[1]休日!$A$2:$A$149),"")</f>
        <v>45966</v>
      </c>
      <c r="K45" s="166"/>
      <c r="L45" s="166">
        <f>IFERROR(WORKDAY(N45,-2,[1]休日!$A$2:$A$149),"")</f>
        <v>45967</v>
      </c>
      <c r="M45" s="166"/>
      <c r="N45" s="178">
        <v>45970</v>
      </c>
      <c r="O45" s="179"/>
      <c r="P45" s="192">
        <f t="shared" si="4"/>
        <v>45983</v>
      </c>
      <c r="Q45" s="192"/>
      <c r="R45" s="95"/>
      <c r="S45" s="6"/>
      <c r="AJ45" s="78"/>
      <c r="AK45" s="54"/>
      <c r="AL45" s="54"/>
    </row>
    <row r="46" spans="1:38" ht="14.25" hidden="1" customHeight="1">
      <c r="A46" s="54"/>
      <c r="B46" s="196"/>
      <c r="C46" s="197"/>
      <c r="D46" s="197"/>
      <c r="E46" s="198"/>
      <c r="F46" s="156"/>
      <c r="G46" s="157"/>
      <c r="H46" s="208"/>
      <c r="I46" s="209"/>
      <c r="J46" s="182" t="str">
        <f>IFERROR(WORKDAY(L46,-1,休日!$A$2:$A$149),"")</f>
        <v/>
      </c>
      <c r="K46" s="183"/>
      <c r="L46" s="208"/>
      <c r="M46" s="209"/>
      <c r="N46" s="206"/>
      <c r="O46" s="207"/>
      <c r="P46" s="206"/>
      <c r="Q46" s="207"/>
      <c r="R46" s="95"/>
      <c r="S46" s="6"/>
      <c r="AJ46" s="78"/>
      <c r="AK46" s="54"/>
      <c r="AL46" s="54"/>
    </row>
    <row r="47" spans="1:38" ht="14.25" customHeight="1">
      <c r="A47" s="54"/>
      <c r="B47" s="6"/>
      <c r="C47" s="6"/>
      <c r="D47" s="6"/>
      <c r="E47" s="6"/>
      <c r="F47" s="6"/>
      <c r="G47" s="6"/>
      <c r="H47" s="6"/>
      <c r="I47" s="6"/>
      <c r="J47" s="6"/>
      <c r="K47" s="6"/>
      <c r="L47" s="6"/>
      <c r="M47" s="6"/>
      <c r="N47" s="108"/>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109"/>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08"/>
      <c r="O49" s="1"/>
      <c r="P49" s="1"/>
      <c r="Q49" s="1"/>
      <c r="R49" s="1"/>
      <c r="S49" s="1"/>
      <c r="Z49" s="96"/>
      <c r="AA49" s="97"/>
      <c r="AB49" s="97"/>
      <c r="AC49" s="97"/>
      <c r="AD49" s="97"/>
      <c r="AE49" s="97"/>
      <c r="AF49" s="97"/>
      <c r="AG49" s="97"/>
      <c r="AH49" s="1"/>
      <c r="AI49" s="1"/>
      <c r="AJ49" s="97"/>
      <c r="AK49" s="97"/>
      <c r="AL49" s="97"/>
    </row>
    <row r="50" spans="2:38">
      <c r="N50" s="109"/>
    </row>
    <row r="51" spans="2:38">
      <c r="N51" s="108"/>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6">
    <mergeCell ref="P46:Q46"/>
    <mergeCell ref="F46:G46"/>
    <mergeCell ref="H46:I46"/>
    <mergeCell ref="J46:K46"/>
    <mergeCell ref="L46:M46"/>
    <mergeCell ref="N46:O46"/>
    <mergeCell ref="N44:O44"/>
    <mergeCell ref="B46:E46"/>
    <mergeCell ref="H45:I45"/>
    <mergeCell ref="J45:K45"/>
    <mergeCell ref="F44:G44"/>
    <mergeCell ref="L45:M45"/>
    <mergeCell ref="F45:G45"/>
    <mergeCell ref="P45:Q45"/>
    <mergeCell ref="L44:M44"/>
    <mergeCell ref="P31:Q31"/>
    <mergeCell ref="N31:O31"/>
    <mergeCell ref="B38:E38"/>
    <mergeCell ref="L31:M31"/>
    <mergeCell ref="L30:M30"/>
    <mergeCell ref="AB13:AC13"/>
    <mergeCell ref="AD13:AE13"/>
    <mergeCell ref="AF13:AG13"/>
    <mergeCell ref="AH13:AI13"/>
    <mergeCell ref="AH15:AI15"/>
    <mergeCell ref="Z15:AA15"/>
    <mergeCell ref="AB15:AC15"/>
    <mergeCell ref="AD15:AE15"/>
    <mergeCell ref="AF15:AG15"/>
    <mergeCell ref="AD14:AE14"/>
    <mergeCell ref="B33:E33"/>
    <mergeCell ref="H32:I32"/>
    <mergeCell ref="H33:I33"/>
    <mergeCell ref="B31:E31"/>
    <mergeCell ref="F31:G31"/>
    <mergeCell ref="B32:E32"/>
    <mergeCell ref="F32:G32"/>
    <mergeCell ref="B35:E36"/>
    <mergeCell ref="F33:G33"/>
    <mergeCell ref="P42:Q42"/>
    <mergeCell ref="J39:K39"/>
    <mergeCell ref="P39:Q39"/>
    <mergeCell ref="P44:Q44"/>
    <mergeCell ref="J44:K44"/>
    <mergeCell ref="P38:Q38"/>
    <mergeCell ref="P33:Q33"/>
    <mergeCell ref="P32:Q32"/>
    <mergeCell ref="F38:G38"/>
    <mergeCell ref="J32:K32"/>
    <mergeCell ref="N39:O39"/>
    <mergeCell ref="J43:K43"/>
    <mergeCell ref="N45:O45"/>
    <mergeCell ref="H44:I44"/>
    <mergeCell ref="H40:I40"/>
    <mergeCell ref="H43:I43"/>
    <mergeCell ref="H42:I42"/>
    <mergeCell ref="J42:K42"/>
    <mergeCell ref="H41:I41"/>
    <mergeCell ref="J41:K41"/>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F39:G39"/>
    <mergeCell ref="B43:E43"/>
    <mergeCell ref="P41:Q41"/>
    <mergeCell ref="B27:E27"/>
    <mergeCell ref="F29:G29"/>
    <mergeCell ref="J28:K28"/>
    <mergeCell ref="N28:O28"/>
    <mergeCell ref="J30:K30"/>
    <mergeCell ref="F27:G27"/>
    <mergeCell ref="F26:G26"/>
    <mergeCell ref="J26:K26"/>
    <mergeCell ref="H27:I27"/>
    <mergeCell ref="B28:E28"/>
    <mergeCell ref="B29:E29"/>
    <mergeCell ref="B26:E26"/>
    <mergeCell ref="B30:E30"/>
    <mergeCell ref="F30:G30"/>
    <mergeCell ref="H30:I30"/>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27" t="s">
        <v>25</v>
      </c>
      <c r="B3" s="328"/>
      <c r="C3" s="329"/>
      <c r="D3" s="330"/>
      <c r="E3" s="330"/>
      <c r="F3" s="331"/>
      <c r="G3" s="13"/>
      <c r="H3" s="13"/>
      <c r="I3" s="13"/>
      <c r="J3" s="13"/>
      <c r="K3" s="13"/>
      <c r="L3" s="13"/>
      <c r="M3" s="13"/>
      <c r="N3" s="13"/>
      <c r="O3" s="13"/>
      <c r="P3" s="13"/>
      <c r="Q3" s="13"/>
      <c r="R3" s="13"/>
      <c r="S3" s="13"/>
      <c r="T3" s="13"/>
      <c r="U3" s="13"/>
    </row>
    <row r="4" spans="1:21" ht="13.5">
      <c r="A4" s="317" t="s">
        <v>26</v>
      </c>
      <c r="B4" s="318"/>
      <c r="C4" s="319"/>
      <c r="D4" s="320"/>
      <c r="E4" s="320"/>
      <c r="F4" s="321"/>
      <c r="G4" s="13"/>
      <c r="H4" s="13"/>
      <c r="I4" s="13"/>
      <c r="J4" s="13"/>
      <c r="K4" s="13"/>
      <c r="L4" s="13"/>
      <c r="M4" s="13"/>
      <c r="N4" s="13"/>
      <c r="O4" s="13"/>
      <c r="P4" s="13"/>
      <c r="Q4" s="13"/>
      <c r="R4" s="13"/>
      <c r="S4" s="13"/>
      <c r="T4" s="13"/>
      <c r="U4" s="13"/>
    </row>
    <row r="5" spans="1:21" ht="13.5">
      <c r="A5" s="322" t="s">
        <v>27</v>
      </c>
      <c r="B5" s="323"/>
      <c r="C5" s="332"/>
      <c r="D5" s="325"/>
      <c r="E5" s="325"/>
      <c r="F5" s="326"/>
      <c r="G5" s="13"/>
      <c r="H5" s="13"/>
      <c r="I5" s="13"/>
      <c r="J5" s="13"/>
      <c r="K5" s="13"/>
      <c r="L5" s="13"/>
      <c r="M5" s="13"/>
      <c r="N5" s="13"/>
      <c r="O5" s="13"/>
      <c r="P5" s="13"/>
      <c r="Q5" s="13"/>
      <c r="R5" s="13"/>
      <c r="S5" s="13"/>
      <c r="T5" s="13"/>
      <c r="U5" s="13"/>
    </row>
    <row r="6" spans="1:21" ht="13.5">
      <c r="A6" s="307" t="s">
        <v>28</v>
      </c>
      <c r="B6" s="308"/>
      <c r="C6" s="309"/>
      <c r="D6" s="310"/>
      <c r="E6" s="310"/>
      <c r="F6" s="311"/>
      <c r="G6" s="13"/>
      <c r="H6" s="13"/>
      <c r="I6" s="13"/>
      <c r="J6" s="13"/>
      <c r="K6" s="14" t="s">
        <v>29</v>
      </c>
      <c r="L6" s="15" t="s">
        <v>30</v>
      </c>
      <c r="M6" s="13"/>
      <c r="N6" s="13"/>
      <c r="O6" s="13"/>
      <c r="P6" s="13"/>
      <c r="Q6" s="13"/>
      <c r="R6" s="13"/>
      <c r="S6" s="13"/>
      <c r="T6" s="13"/>
      <c r="U6" s="13"/>
    </row>
    <row r="7" spans="1:21" ht="13.5">
      <c r="A7" s="307" t="s">
        <v>31</v>
      </c>
      <c r="B7" s="308"/>
      <c r="C7" s="309"/>
      <c r="D7" s="310"/>
      <c r="E7" s="310"/>
      <c r="F7" s="311"/>
      <c r="G7" s="13"/>
      <c r="H7" s="13"/>
      <c r="I7" s="13"/>
      <c r="J7" s="13"/>
      <c r="K7" s="13"/>
      <c r="L7" s="13"/>
      <c r="M7" s="13"/>
      <c r="N7" s="13"/>
      <c r="O7" s="13"/>
      <c r="P7" s="13"/>
      <c r="Q7" s="13"/>
      <c r="R7" s="13"/>
      <c r="S7" s="13"/>
      <c r="T7" s="13"/>
      <c r="U7" s="13"/>
    </row>
    <row r="8" spans="1:21" ht="13.5">
      <c r="A8" s="307" t="s">
        <v>32</v>
      </c>
      <c r="B8" s="308"/>
      <c r="C8" s="309"/>
      <c r="D8" s="310"/>
      <c r="E8" s="310"/>
      <c r="F8" s="311"/>
      <c r="G8" s="13"/>
      <c r="H8" s="13"/>
      <c r="I8" s="13"/>
      <c r="J8" s="13"/>
      <c r="K8" s="14" t="s">
        <v>29</v>
      </c>
      <c r="L8" s="13" t="s">
        <v>33</v>
      </c>
      <c r="M8" s="13"/>
      <c r="N8" s="15"/>
      <c r="O8" s="13"/>
      <c r="P8" s="13"/>
      <c r="Q8" s="13"/>
      <c r="R8" s="13"/>
      <c r="S8" s="13"/>
      <c r="T8" s="13"/>
      <c r="U8" s="13"/>
    </row>
    <row r="9" spans="1:21" ht="13.5">
      <c r="A9" s="307" t="s">
        <v>34</v>
      </c>
      <c r="B9" s="308"/>
      <c r="C9" s="309"/>
      <c r="D9" s="310"/>
      <c r="E9" s="310"/>
      <c r="F9" s="311"/>
      <c r="G9" s="13"/>
      <c r="H9" s="13"/>
      <c r="I9" s="13"/>
      <c r="J9" s="13"/>
      <c r="K9" s="16"/>
      <c r="L9" s="15" t="s">
        <v>35</v>
      </c>
      <c r="M9" s="13"/>
      <c r="N9" s="13"/>
      <c r="O9" s="13"/>
      <c r="P9" s="13"/>
      <c r="Q9" s="13"/>
      <c r="R9" s="13"/>
      <c r="S9" s="13"/>
      <c r="T9" s="13"/>
      <c r="U9" s="13"/>
    </row>
    <row r="10" spans="1:21" ht="13.5">
      <c r="A10" s="307" t="s">
        <v>36</v>
      </c>
      <c r="B10" s="308"/>
      <c r="C10" s="309"/>
      <c r="D10" s="310"/>
      <c r="E10" s="310"/>
      <c r="F10" s="311"/>
      <c r="G10" s="13"/>
      <c r="H10" s="13"/>
      <c r="I10" s="13"/>
      <c r="J10" s="13"/>
      <c r="K10" s="13"/>
      <c r="L10" s="15" t="s">
        <v>37</v>
      </c>
      <c r="M10" s="13"/>
      <c r="N10" s="13"/>
      <c r="O10" s="13"/>
      <c r="P10" s="13"/>
      <c r="Q10" s="13"/>
      <c r="R10" s="13"/>
      <c r="S10" s="13"/>
      <c r="T10" s="13"/>
      <c r="U10" s="13"/>
    </row>
    <row r="11" spans="1:21" ht="13.5">
      <c r="A11" s="307" t="s">
        <v>38</v>
      </c>
      <c r="B11" s="308"/>
      <c r="C11" s="309"/>
      <c r="D11" s="310"/>
      <c r="E11" s="310"/>
      <c r="F11" s="311"/>
      <c r="G11" s="13"/>
      <c r="H11" s="13"/>
      <c r="I11" s="13"/>
      <c r="J11" s="13"/>
      <c r="K11" s="16"/>
      <c r="L11" s="15" t="s">
        <v>39</v>
      </c>
      <c r="M11" s="13"/>
      <c r="N11" s="13"/>
      <c r="O11" s="13"/>
      <c r="P11" s="13"/>
      <c r="Q11" s="13"/>
      <c r="R11" s="13"/>
      <c r="S11" s="13"/>
      <c r="T11" s="13"/>
      <c r="U11" s="13"/>
    </row>
    <row r="12" spans="1:21" ht="13.5">
      <c r="A12" s="307" t="s">
        <v>40</v>
      </c>
      <c r="B12" s="308"/>
      <c r="C12" s="309"/>
      <c r="D12" s="310"/>
      <c r="E12" s="310"/>
      <c r="F12" s="311"/>
      <c r="G12" s="13"/>
      <c r="H12" s="13"/>
      <c r="I12" s="13"/>
      <c r="J12" s="13"/>
      <c r="K12" s="13"/>
      <c r="L12" s="13"/>
      <c r="M12" s="13"/>
      <c r="N12" s="13"/>
      <c r="O12" s="13"/>
      <c r="P12" s="13"/>
      <c r="Q12" s="13"/>
      <c r="R12" s="13"/>
      <c r="S12" s="13"/>
      <c r="T12" s="13"/>
      <c r="U12" s="13"/>
    </row>
    <row r="13" spans="1:21" ht="13.5">
      <c r="A13" s="312" t="s">
        <v>41</v>
      </c>
      <c r="B13" s="313"/>
      <c r="C13" s="314"/>
      <c r="D13" s="315"/>
      <c r="E13" s="315"/>
      <c r="F13" s="316"/>
      <c r="G13" s="13"/>
      <c r="H13" s="13"/>
      <c r="I13" s="13"/>
      <c r="J13" s="13"/>
      <c r="K13" s="14" t="s">
        <v>29</v>
      </c>
      <c r="L13" s="13" t="s">
        <v>42</v>
      </c>
      <c r="M13" s="13"/>
      <c r="N13" s="13"/>
      <c r="O13" s="13"/>
      <c r="P13" s="13"/>
      <c r="Q13" s="13"/>
      <c r="R13" s="13"/>
      <c r="S13" s="13"/>
      <c r="T13" s="13"/>
      <c r="U13" s="13"/>
    </row>
    <row r="14" spans="1:21" ht="13.5">
      <c r="A14" s="317" t="s">
        <v>26</v>
      </c>
      <c r="B14" s="318"/>
      <c r="C14" s="319"/>
      <c r="D14" s="320"/>
      <c r="E14" s="320"/>
      <c r="F14" s="321"/>
      <c r="G14" s="13"/>
      <c r="H14" s="13"/>
      <c r="I14" s="13"/>
      <c r="J14" s="13"/>
      <c r="K14" s="13"/>
      <c r="L14" s="13"/>
      <c r="M14" s="13"/>
      <c r="N14" s="13"/>
      <c r="O14" s="13"/>
      <c r="P14" s="13"/>
      <c r="Q14" s="13"/>
      <c r="R14" s="13"/>
      <c r="S14" s="13"/>
      <c r="T14" s="13"/>
      <c r="U14" s="13"/>
    </row>
    <row r="15" spans="1:21" ht="13.5">
      <c r="A15" s="322" t="s">
        <v>27</v>
      </c>
      <c r="B15" s="323"/>
      <c r="C15" s="324"/>
      <c r="D15" s="325"/>
      <c r="E15" s="325"/>
      <c r="F15" s="326"/>
      <c r="G15" s="13"/>
      <c r="H15" s="13"/>
      <c r="I15" s="13"/>
      <c r="J15" s="13"/>
      <c r="K15" s="14" t="s">
        <v>29</v>
      </c>
      <c r="L15" s="13" t="s">
        <v>43</v>
      </c>
      <c r="M15" s="13"/>
      <c r="N15" s="13"/>
      <c r="O15" s="13"/>
      <c r="P15" s="13"/>
      <c r="Q15" s="13"/>
      <c r="R15" s="13"/>
      <c r="S15" s="13"/>
      <c r="T15" s="13"/>
      <c r="U15" s="13"/>
    </row>
    <row r="16" spans="1:21" ht="11.25">
      <c r="A16" s="290" t="s">
        <v>44</v>
      </c>
      <c r="B16" s="291"/>
      <c r="C16" s="294"/>
      <c r="D16" s="295"/>
      <c r="E16" s="295"/>
      <c r="F16" s="296"/>
      <c r="G16" s="13"/>
      <c r="H16" s="13"/>
      <c r="I16" s="13"/>
      <c r="J16" s="13"/>
      <c r="K16" s="13"/>
      <c r="L16" s="13"/>
      <c r="M16" s="13"/>
      <c r="N16" s="13"/>
      <c r="O16" s="13"/>
      <c r="P16" s="13"/>
      <c r="Q16" s="13"/>
      <c r="R16" s="13"/>
      <c r="S16" s="13"/>
      <c r="T16" s="13"/>
      <c r="U16" s="13"/>
    </row>
    <row r="17" spans="1:21" ht="13.5">
      <c r="A17" s="292"/>
      <c r="B17" s="293"/>
      <c r="C17" s="297"/>
      <c r="D17" s="298"/>
      <c r="E17" s="298"/>
      <c r="F17" s="299"/>
      <c r="G17" s="13"/>
      <c r="H17" s="13"/>
      <c r="I17" s="13"/>
      <c r="J17" s="13"/>
      <c r="K17" s="13"/>
      <c r="L17" s="13"/>
      <c r="M17" s="13"/>
      <c r="N17" s="13"/>
      <c r="O17" s="13"/>
      <c r="P17" s="13"/>
      <c r="Q17" s="13"/>
      <c r="R17" s="13"/>
      <c r="S17" s="13" t="s">
        <v>45</v>
      </c>
      <c r="T17" s="300">
        <f ca="1">TODAY()</f>
        <v>45916</v>
      </c>
      <c r="U17" s="301"/>
    </row>
    <row r="18" spans="1:21" ht="14.25" thickBot="1">
      <c r="A18" s="302" t="s">
        <v>46</v>
      </c>
      <c r="B18" s="303"/>
      <c r="C18" s="304"/>
      <c r="D18" s="305"/>
      <c r="E18" s="305"/>
      <c r="F18" s="306"/>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75" t="s">
        <v>51</v>
      </c>
      <c r="E20" s="275" t="s">
        <v>52</v>
      </c>
      <c r="F20" s="287" t="s">
        <v>53</v>
      </c>
      <c r="G20" s="288"/>
      <c r="H20" s="288"/>
      <c r="I20" s="288"/>
      <c r="J20" s="289"/>
      <c r="K20" s="21" t="s">
        <v>54</v>
      </c>
      <c r="L20" s="287" t="s">
        <v>55</v>
      </c>
      <c r="M20" s="289"/>
      <c r="N20" s="275" t="s">
        <v>56</v>
      </c>
      <c r="O20" s="275" t="s">
        <v>57</v>
      </c>
      <c r="P20" s="275" t="s">
        <v>58</v>
      </c>
      <c r="Q20" s="20" t="s">
        <v>59</v>
      </c>
      <c r="R20" s="20" t="s">
        <v>60</v>
      </c>
      <c r="S20" s="22" t="s">
        <v>61</v>
      </c>
      <c r="T20" s="23"/>
      <c r="U20" s="24"/>
    </row>
    <row r="21" spans="1:21" ht="14.25" thickBot="1">
      <c r="A21" s="25"/>
      <c r="B21" s="26" t="s">
        <v>62</v>
      </c>
      <c r="C21" s="26" t="s">
        <v>63</v>
      </c>
      <c r="D21" s="286"/>
      <c r="E21" s="286"/>
      <c r="F21" s="277" t="s">
        <v>64</v>
      </c>
      <c r="G21" s="278"/>
      <c r="H21" s="278"/>
      <c r="I21" s="278"/>
      <c r="J21" s="279"/>
      <c r="K21" s="27" t="s">
        <v>65</v>
      </c>
      <c r="L21" s="277" t="s">
        <v>66</v>
      </c>
      <c r="M21" s="279"/>
      <c r="N21" s="276"/>
      <c r="O21" s="276"/>
      <c r="P21" s="276"/>
      <c r="Q21" s="26" t="s">
        <v>67</v>
      </c>
      <c r="R21" s="26" t="s">
        <v>68</v>
      </c>
      <c r="S21" s="28"/>
      <c r="T21" s="29"/>
      <c r="U21" s="30"/>
    </row>
    <row r="22" spans="1:21" thickTop="1">
      <c r="A22" s="280" t="s">
        <v>69</v>
      </c>
      <c r="B22" s="272">
        <v>9</v>
      </c>
      <c r="C22" s="272">
        <v>3077</v>
      </c>
      <c r="D22" s="283" t="s">
        <v>70</v>
      </c>
      <c r="E22" s="283" t="s">
        <v>71</v>
      </c>
      <c r="F22" s="268" t="s">
        <v>72</v>
      </c>
      <c r="G22" s="284"/>
      <c r="H22" s="284"/>
      <c r="I22" s="284"/>
      <c r="J22" s="269"/>
      <c r="K22" s="272" t="s">
        <v>73</v>
      </c>
      <c r="L22" s="268" t="s">
        <v>74</v>
      </c>
      <c r="M22" s="269"/>
      <c r="N22" s="272" t="s">
        <v>75</v>
      </c>
      <c r="O22" s="272">
        <v>500</v>
      </c>
      <c r="P22" s="272">
        <v>600</v>
      </c>
      <c r="Q22" s="272" t="s">
        <v>76</v>
      </c>
      <c r="R22" s="272" t="s">
        <v>77</v>
      </c>
      <c r="S22" s="249"/>
      <c r="T22" s="250"/>
      <c r="U22" s="251"/>
    </row>
    <row r="23" spans="1:21" ht="11.25">
      <c r="A23" s="281"/>
      <c r="B23" s="273"/>
      <c r="C23" s="273"/>
      <c r="D23" s="273"/>
      <c r="E23" s="273"/>
      <c r="F23" s="270"/>
      <c r="G23" s="285"/>
      <c r="H23" s="285"/>
      <c r="I23" s="285"/>
      <c r="J23" s="271"/>
      <c r="K23" s="273"/>
      <c r="L23" s="270"/>
      <c r="M23" s="271"/>
      <c r="N23" s="273"/>
      <c r="O23" s="273"/>
      <c r="P23" s="273"/>
      <c r="Q23" s="273"/>
      <c r="R23" s="273"/>
      <c r="S23" s="252"/>
      <c r="T23" s="253"/>
      <c r="U23" s="254"/>
    </row>
    <row r="24" spans="1:21" ht="11.25">
      <c r="A24" s="281"/>
      <c r="B24" s="273"/>
      <c r="C24" s="273"/>
      <c r="D24" s="273"/>
      <c r="E24" s="273"/>
      <c r="F24" s="258" t="s">
        <v>78</v>
      </c>
      <c r="G24" s="259"/>
      <c r="H24" s="259"/>
      <c r="I24" s="259"/>
      <c r="J24" s="260"/>
      <c r="K24" s="273"/>
      <c r="L24" s="264" t="s">
        <v>79</v>
      </c>
      <c r="M24" s="265"/>
      <c r="N24" s="273"/>
      <c r="O24" s="273"/>
      <c r="P24" s="273"/>
      <c r="Q24" s="273"/>
      <c r="R24" s="273"/>
      <c r="S24" s="252"/>
      <c r="T24" s="253"/>
      <c r="U24" s="254"/>
    </row>
    <row r="25" spans="1:21" thickBot="1">
      <c r="A25" s="282"/>
      <c r="B25" s="274"/>
      <c r="C25" s="274"/>
      <c r="D25" s="274"/>
      <c r="E25" s="274"/>
      <c r="F25" s="261"/>
      <c r="G25" s="262"/>
      <c r="H25" s="262"/>
      <c r="I25" s="262"/>
      <c r="J25" s="263"/>
      <c r="K25" s="274"/>
      <c r="L25" s="266"/>
      <c r="M25" s="267"/>
      <c r="N25" s="274"/>
      <c r="O25" s="274"/>
      <c r="P25" s="274"/>
      <c r="Q25" s="274"/>
      <c r="R25" s="274"/>
      <c r="S25" s="255"/>
      <c r="T25" s="256"/>
      <c r="U25" s="257"/>
    </row>
    <row r="26" spans="1:21" thickTop="1">
      <c r="A26" s="238">
        <v>1</v>
      </c>
      <c r="B26" s="241"/>
      <c r="C26" s="241"/>
      <c r="D26" s="241"/>
      <c r="E26" s="241"/>
      <c r="F26" s="244"/>
      <c r="G26" s="245"/>
      <c r="H26" s="245"/>
      <c r="I26" s="245"/>
      <c r="J26" s="232"/>
      <c r="K26" s="241"/>
      <c r="L26" s="231"/>
      <c r="M26" s="232"/>
      <c r="N26" s="235"/>
      <c r="O26" s="235"/>
      <c r="P26" s="235"/>
      <c r="Q26" s="235"/>
      <c r="R26" s="235"/>
      <c r="S26" s="210"/>
      <c r="T26" s="211"/>
      <c r="U26" s="212"/>
    </row>
    <row r="27" spans="1:21" ht="11.25">
      <c r="A27" s="239"/>
      <c r="B27" s="242"/>
      <c r="C27" s="242"/>
      <c r="D27" s="242"/>
      <c r="E27" s="242"/>
      <c r="F27" s="233"/>
      <c r="G27" s="246"/>
      <c r="H27" s="246"/>
      <c r="I27" s="246"/>
      <c r="J27" s="234"/>
      <c r="K27" s="247"/>
      <c r="L27" s="233"/>
      <c r="M27" s="234"/>
      <c r="N27" s="236"/>
      <c r="O27" s="236"/>
      <c r="P27" s="236"/>
      <c r="Q27" s="236"/>
      <c r="R27" s="236"/>
      <c r="S27" s="213"/>
      <c r="T27" s="214"/>
      <c r="U27" s="215"/>
    </row>
    <row r="28" spans="1:21" ht="11.25">
      <c r="A28" s="239"/>
      <c r="B28" s="242"/>
      <c r="C28" s="242"/>
      <c r="D28" s="242"/>
      <c r="E28" s="242"/>
      <c r="F28" s="219"/>
      <c r="G28" s="220"/>
      <c r="H28" s="220"/>
      <c r="I28" s="220"/>
      <c r="J28" s="221"/>
      <c r="K28" s="247"/>
      <c r="L28" s="225"/>
      <c r="M28" s="221"/>
      <c r="N28" s="236"/>
      <c r="O28" s="236"/>
      <c r="P28" s="236"/>
      <c r="Q28" s="236"/>
      <c r="R28" s="236"/>
      <c r="S28" s="213"/>
      <c r="T28" s="214"/>
      <c r="U28" s="215"/>
    </row>
    <row r="29" spans="1:21" thickBot="1">
      <c r="A29" s="240"/>
      <c r="B29" s="243"/>
      <c r="C29" s="243"/>
      <c r="D29" s="243"/>
      <c r="E29" s="243"/>
      <c r="F29" s="222"/>
      <c r="G29" s="223"/>
      <c r="H29" s="223"/>
      <c r="I29" s="223"/>
      <c r="J29" s="224"/>
      <c r="K29" s="248"/>
      <c r="L29" s="222"/>
      <c r="M29" s="224"/>
      <c r="N29" s="237"/>
      <c r="O29" s="237"/>
      <c r="P29" s="237"/>
      <c r="Q29" s="237"/>
      <c r="R29" s="237"/>
      <c r="S29" s="216"/>
      <c r="T29" s="217"/>
      <c r="U29" s="218"/>
    </row>
    <row r="30" spans="1:21" thickTop="1">
      <c r="A30" s="238">
        <v>2</v>
      </c>
      <c r="B30" s="241"/>
      <c r="C30" s="241"/>
      <c r="D30" s="241"/>
      <c r="E30" s="241"/>
      <c r="F30" s="244"/>
      <c r="G30" s="245"/>
      <c r="H30" s="245"/>
      <c r="I30" s="245"/>
      <c r="J30" s="232"/>
      <c r="K30" s="241"/>
      <c r="L30" s="231"/>
      <c r="M30" s="232"/>
      <c r="N30" s="235"/>
      <c r="O30" s="235"/>
      <c r="P30" s="235"/>
      <c r="Q30" s="235"/>
      <c r="R30" s="235"/>
      <c r="S30" s="210"/>
      <c r="T30" s="211"/>
      <c r="U30" s="212"/>
    </row>
    <row r="31" spans="1:21" ht="11.25">
      <c r="A31" s="239"/>
      <c r="B31" s="242"/>
      <c r="C31" s="242"/>
      <c r="D31" s="242"/>
      <c r="E31" s="242"/>
      <c r="F31" s="233"/>
      <c r="G31" s="246"/>
      <c r="H31" s="246"/>
      <c r="I31" s="246"/>
      <c r="J31" s="234"/>
      <c r="K31" s="247"/>
      <c r="L31" s="233"/>
      <c r="M31" s="234"/>
      <c r="N31" s="236"/>
      <c r="O31" s="236"/>
      <c r="P31" s="236"/>
      <c r="Q31" s="236"/>
      <c r="R31" s="236"/>
      <c r="S31" s="213"/>
      <c r="T31" s="214"/>
      <c r="U31" s="215"/>
    </row>
    <row r="32" spans="1:21" ht="11.25">
      <c r="A32" s="239"/>
      <c r="B32" s="242"/>
      <c r="C32" s="242"/>
      <c r="D32" s="242"/>
      <c r="E32" s="242"/>
      <c r="F32" s="219"/>
      <c r="G32" s="220"/>
      <c r="H32" s="220"/>
      <c r="I32" s="220"/>
      <c r="J32" s="221"/>
      <c r="K32" s="247"/>
      <c r="L32" s="225"/>
      <c r="M32" s="221"/>
      <c r="N32" s="236"/>
      <c r="O32" s="236"/>
      <c r="P32" s="236"/>
      <c r="Q32" s="236"/>
      <c r="R32" s="236"/>
      <c r="S32" s="213"/>
      <c r="T32" s="214"/>
      <c r="U32" s="215"/>
    </row>
    <row r="33" spans="1:21" thickBot="1">
      <c r="A33" s="240"/>
      <c r="B33" s="243"/>
      <c r="C33" s="243"/>
      <c r="D33" s="243"/>
      <c r="E33" s="243"/>
      <c r="F33" s="222"/>
      <c r="G33" s="223"/>
      <c r="H33" s="223"/>
      <c r="I33" s="223"/>
      <c r="J33" s="224"/>
      <c r="K33" s="248"/>
      <c r="L33" s="222"/>
      <c r="M33" s="224"/>
      <c r="N33" s="237"/>
      <c r="O33" s="237"/>
      <c r="P33" s="237"/>
      <c r="Q33" s="237"/>
      <c r="R33" s="237"/>
      <c r="S33" s="216"/>
      <c r="T33" s="217"/>
      <c r="U33" s="218"/>
    </row>
    <row r="34" spans="1:21" thickTop="1">
      <c r="A34" s="238">
        <v>3</v>
      </c>
      <c r="B34" s="241"/>
      <c r="C34" s="241"/>
      <c r="D34" s="241"/>
      <c r="E34" s="241"/>
      <c r="F34" s="244"/>
      <c r="G34" s="245"/>
      <c r="H34" s="245"/>
      <c r="I34" s="245"/>
      <c r="J34" s="232"/>
      <c r="K34" s="241"/>
      <c r="L34" s="231"/>
      <c r="M34" s="232"/>
      <c r="N34" s="235"/>
      <c r="O34" s="235"/>
      <c r="P34" s="235"/>
      <c r="Q34" s="235"/>
      <c r="R34" s="235"/>
      <c r="S34" s="210"/>
      <c r="T34" s="211"/>
      <c r="U34" s="212"/>
    </row>
    <row r="35" spans="1:21" ht="11.25">
      <c r="A35" s="239"/>
      <c r="B35" s="242"/>
      <c r="C35" s="242"/>
      <c r="D35" s="242"/>
      <c r="E35" s="242"/>
      <c r="F35" s="233"/>
      <c r="G35" s="246"/>
      <c r="H35" s="246"/>
      <c r="I35" s="246"/>
      <c r="J35" s="234"/>
      <c r="K35" s="247"/>
      <c r="L35" s="233"/>
      <c r="M35" s="234"/>
      <c r="N35" s="236"/>
      <c r="O35" s="236"/>
      <c r="P35" s="236"/>
      <c r="Q35" s="236"/>
      <c r="R35" s="236"/>
      <c r="S35" s="213"/>
      <c r="T35" s="214"/>
      <c r="U35" s="215"/>
    </row>
    <row r="36" spans="1:21" ht="11.25">
      <c r="A36" s="239"/>
      <c r="B36" s="242"/>
      <c r="C36" s="242"/>
      <c r="D36" s="242"/>
      <c r="E36" s="242"/>
      <c r="F36" s="219"/>
      <c r="G36" s="220"/>
      <c r="H36" s="220"/>
      <c r="I36" s="220"/>
      <c r="J36" s="221"/>
      <c r="K36" s="247"/>
      <c r="L36" s="225"/>
      <c r="M36" s="221"/>
      <c r="N36" s="236"/>
      <c r="O36" s="236"/>
      <c r="P36" s="236"/>
      <c r="Q36" s="236"/>
      <c r="R36" s="236"/>
      <c r="S36" s="213"/>
      <c r="T36" s="214"/>
      <c r="U36" s="215"/>
    </row>
    <row r="37" spans="1:21" thickBot="1">
      <c r="A37" s="240"/>
      <c r="B37" s="243"/>
      <c r="C37" s="243"/>
      <c r="D37" s="243"/>
      <c r="E37" s="243"/>
      <c r="F37" s="222"/>
      <c r="G37" s="223"/>
      <c r="H37" s="223"/>
      <c r="I37" s="223"/>
      <c r="J37" s="224"/>
      <c r="K37" s="248"/>
      <c r="L37" s="222"/>
      <c r="M37" s="224"/>
      <c r="N37" s="237"/>
      <c r="O37" s="237"/>
      <c r="P37" s="237"/>
      <c r="Q37" s="237"/>
      <c r="R37" s="237"/>
      <c r="S37" s="216"/>
      <c r="T37" s="217"/>
      <c r="U37" s="218"/>
    </row>
    <row r="38" spans="1:21" thickTop="1">
      <c r="A38" s="238">
        <v>4</v>
      </c>
      <c r="B38" s="241"/>
      <c r="C38" s="241"/>
      <c r="D38" s="241"/>
      <c r="E38" s="241"/>
      <c r="F38" s="244"/>
      <c r="G38" s="245"/>
      <c r="H38" s="245"/>
      <c r="I38" s="245"/>
      <c r="J38" s="232"/>
      <c r="K38" s="241"/>
      <c r="L38" s="231"/>
      <c r="M38" s="232"/>
      <c r="N38" s="235"/>
      <c r="O38" s="235"/>
      <c r="P38" s="235"/>
      <c r="Q38" s="235"/>
      <c r="R38" s="235"/>
      <c r="S38" s="210"/>
      <c r="T38" s="211"/>
      <c r="U38" s="212"/>
    </row>
    <row r="39" spans="1:21" ht="11.25">
      <c r="A39" s="239"/>
      <c r="B39" s="242"/>
      <c r="C39" s="242"/>
      <c r="D39" s="242"/>
      <c r="E39" s="242"/>
      <c r="F39" s="233"/>
      <c r="G39" s="246"/>
      <c r="H39" s="246"/>
      <c r="I39" s="246"/>
      <c r="J39" s="234"/>
      <c r="K39" s="247"/>
      <c r="L39" s="233"/>
      <c r="M39" s="234"/>
      <c r="N39" s="236"/>
      <c r="O39" s="236"/>
      <c r="P39" s="236"/>
      <c r="Q39" s="236"/>
      <c r="R39" s="236"/>
      <c r="S39" s="213"/>
      <c r="T39" s="214"/>
      <c r="U39" s="215"/>
    </row>
    <row r="40" spans="1:21" ht="11.25">
      <c r="A40" s="239"/>
      <c r="B40" s="242"/>
      <c r="C40" s="242"/>
      <c r="D40" s="242"/>
      <c r="E40" s="242"/>
      <c r="F40" s="219"/>
      <c r="G40" s="220"/>
      <c r="H40" s="220"/>
      <c r="I40" s="220"/>
      <c r="J40" s="221"/>
      <c r="K40" s="247"/>
      <c r="L40" s="225"/>
      <c r="M40" s="221"/>
      <c r="N40" s="236"/>
      <c r="O40" s="236"/>
      <c r="P40" s="236"/>
      <c r="Q40" s="236"/>
      <c r="R40" s="236"/>
      <c r="S40" s="213"/>
      <c r="T40" s="214"/>
      <c r="U40" s="215"/>
    </row>
    <row r="41" spans="1:21" thickBot="1">
      <c r="A41" s="240"/>
      <c r="B41" s="243"/>
      <c r="C41" s="243"/>
      <c r="D41" s="243"/>
      <c r="E41" s="243"/>
      <c r="F41" s="222"/>
      <c r="G41" s="223"/>
      <c r="H41" s="223"/>
      <c r="I41" s="223"/>
      <c r="J41" s="224"/>
      <c r="K41" s="248"/>
      <c r="L41" s="222"/>
      <c r="M41" s="224"/>
      <c r="N41" s="237"/>
      <c r="O41" s="237"/>
      <c r="P41" s="237"/>
      <c r="Q41" s="237"/>
      <c r="R41" s="237"/>
      <c r="S41" s="216"/>
      <c r="T41" s="217"/>
      <c r="U41" s="218"/>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26" t="s">
        <v>80</v>
      </c>
      <c r="B43" s="227"/>
      <c r="C43" s="227"/>
      <c r="D43" s="228"/>
      <c r="E43" s="229"/>
      <c r="F43" s="230"/>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2025-08-14T08:32:09Z</cp:lastPrinted>
  <dcterms:created xsi:type="dcterms:W3CDTF">2012-09-28T10:41:38Z</dcterms:created>
  <dcterms:modified xsi:type="dcterms:W3CDTF">2025-09-16T05:04:43Z</dcterms:modified>
</cp:coreProperties>
</file>